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6070" windowHeight="9375" tabRatio="625" activeTab="0"/>
  </bookViews>
  <sheets>
    <sheet name="Cover" sheetId="1" r:id="rId1"/>
    <sheet name="Patient" sheetId="2" r:id="rId2"/>
    <sheet name="Pre-op Assessment" sheetId="3" r:id="rId3"/>
    <sheet name="Biometry" sheetId="4" r:id="rId4"/>
    <sheet name="Anaesthetic" sheetId="5" r:id="rId5"/>
    <sheet name="Operation" sheetId="6" r:id="rId6"/>
    <sheet name="Follow up" sheetId="7" r:id="rId7"/>
    <sheet name="Appendix 1 - Footnotes" sheetId="8" r:id="rId8"/>
    <sheet name="Appendix 2- OPCS 4.3" sheetId="9" r:id="rId9"/>
    <sheet name="Appendix 3- Tech Guidance Notes" sheetId="10" r:id="rId10"/>
  </sheets>
  <definedNames>
    <definedName name="_xlnm.Print_Area" localSheetId="7">'Appendix 1 - Footnotes'!$A$2:$I$35</definedName>
    <definedName name="_xlnm.Print_Area" localSheetId="0">'Cover'!$A$1:$J$55</definedName>
    <definedName name="_xlnm.Print_Area" localSheetId="2">'Pre-op Assessment'!$A$2:$N$36</definedName>
    <definedName name="_xlnm.Print_Titles" localSheetId="4">'Anaesthetic'!$2:$2</definedName>
    <definedName name="_xlnm.Print_Titles" localSheetId="7">'Appendix 1 - Footnotes'!$2:$2</definedName>
    <definedName name="_xlnm.Print_Titles" localSheetId="6">'Follow up'!$2:$2</definedName>
    <definedName name="_xlnm.Print_Titles" localSheetId="5">'Operation'!$2:$2</definedName>
    <definedName name="_xlnm.Print_Titles" localSheetId="1">'Patient'!$2:$2</definedName>
    <definedName name="_xlnm.Print_Titles" localSheetId="2">'Pre-op Assessment'!$2:$2</definedName>
    <definedName name="Z_5E63B266_3BB5_4C5D_8353_9BF85C89284A_.wvu.PrintArea" localSheetId="7" hidden="1">'Appendix 1 - Footnotes'!$A$2:$I$35</definedName>
    <definedName name="Z_5E63B266_3BB5_4C5D_8353_9BF85C89284A_.wvu.PrintArea" localSheetId="2" hidden="1">'Pre-op Assessment'!$A$2:$N$36</definedName>
    <definedName name="Z_5E63B266_3BB5_4C5D_8353_9BF85C89284A_.wvu.PrintTitles" localSheetId="4" hidden="1">'Anaesthetic'!$2:$2</definedName>
    <definedName name="Z_5E63B266_3BB5_4C5D_8353_9BF85C89284A_.wvu.PrintTitles" localSheetId="7" hidden="1">'Appendix 1 - Footnotes'!$2:$2</definedName>
    <definedName name="Z_5E63B266_3BB5_4C5D_8353_9BF85C89284A_.wvu.PrintTitles" localSheetId="6" hidden="1">'Follow up'!$2:$2</definedName>
    <definedName name="Z_5E63B266_3BB5_4C5D_8353_9BF85C89284A_.wvu.PrintTitles" localSheetId="5" hidden="1">'Operation'!$2:$2</definedName>
    <definedName name="Z_5E63B266_3BB5_4C5D_8353_9BF85C89284A_.wvu.PrintTitles" localSheetId="1" hidden="1">'Patient'!$2:$2</definedName>
    <definedName name="Z_5E63B266_3BB5_4C5D_8353_9BF85C89284A_.wvu.PrintTitles" localSheetId="2" hidden="1">'Pre-op Assessment'!$2:$2</definedName>
    <definedName name="Z_86180701_C4D4_4368_8EFA_5C539397A86B_.wvu.PrintArea" localSheetId="7" hidden="1">'Appendix 1 - Footnotes'!$A$2:$I$35</definedName>
    <definedName name="Z_86180701_C4D4_4368_8EFA_5C539397A86B_.wvu.PrintArea" localSheetId="2" hidden="1">'Pre-op Assessment'!$A$2:$N$36</definedName>
    <definedName name="Z_86180701_C4D4_4368_8EFA_5C539397A86B_.wvu.PrintTitles" localSheetId="4" hidden="1">'Anaesthetic'!$2:$2</definedName>
    <definedName name="Z_86180701_C4D4_4368_8EFA_5C539397A86B_.wvu.PrintTitles" localSheetId="7" hidden="1">'Appendix 1 - Footnotes'!$2:$2</definedName>
    <definedName name="Z_86180701_C4D4_4368_8EFA_5C539397A86B_.wvu.PrintTitles" localSheetId="6" hidden="1">'Follow up'!$2:$2</definedName>
    <definedName name="Z_86180701_C4D4_4368_8EFA_5C539397A86B_.wvu.PrintTitles" localSheetId="5" hidden="1">'Operation'!$2:$2</definedName>
    <definedName name="Z_86180701_C4D4_4368_8EFA_5C539397A86B_.wvu.PrintTitles" localSheetId="1" hidden="1">'Patient'!$2:$2</definedName>
    <definedName name="Z_86180701_C4D4_4368_8EFA_5C539397A86B_.wvu.PrintTitles" localSheetId="2" hidden="1">'Pre-op Assessment'!$2:$2</definedName>
    <definedName name="Z_B1BB06BC_D3B0_44A3_9E87_FF6EF843E221_.wvu.PrintArea" localSheetId="7" hidden="1">'Appendix 1 - Footnotes'!$A$2:$I$35</definedName>
    <definedName name="Z_B1BB06BC_D3B0_44A3_9E87_FF6EF843E221_.wvu.PrintArea" localSheetId="2" hidden="1">'Pre-op Assessment'!$A$2:$N$36</definedName>
    <definedName name="Z_B1BB06BC_D3B0_44A3_9E87_FF6EF843E221_.wvu.PrintTitles" localSheetId="4" hidden="1">'Anaesthetic'!$2:$2</definedName>
    <definedName name="Z_B1BB06BC_D3B0_44A3_9E87_FF6EF843E221_.wvu.PrintTitles" localSheetId="7" hidden="1">'Appendix 1 - Footnotes'!$2:$2</definedName>
    <definedName name="Z_B1BB06BC_D3B0_44A3_9E87_FF6EF843E221_.wvu.PrintTitles" localSheetId="6" hidden="1">'Follow up'!$2:$2</definedName>
    <definedName name="Z_B1BB06BC_D3B0_44A3_9E87_FF6EF843E221_.wvu.PrintTitles" localSheetId="5" hidden="1">'Operation'!$2:$2</definedName>
    <definedName name="Z_B1BB06BC_D3B0_44A3_9E87_FF6EF843E221_.wvu.PrintTitles" localSheetId="1" hidden="1">'Patient'!$2:$2</definedName>
    <definedName name="Z_B1BB06BC_D3B0_44A3_9E87_FF6EF843E221_.wvu.PrintTitles" localSheetId="2" hidden="1">'Pre-op Assessment'!$2:$2</definedName>
  </definedNames>
  <calcPr fullCalcOnLoad="1"/>
</workbook>
</file>

<file path=xl/comments2.xml><?xml version="1.0" encoding="utf-8"?>
<comments xmlns="http://schemas.openxmlformats.org/spreadsheetml/2006/main">
  <authors>
    <author>Craig Watson</author>
    <author>Chelle</author>
    <author>John</author>
  </authors>
  <commentList>
    <comment ref="F2" authorId="0">
      <text>
        <r>
          <rPr>
            <sz val="8"/>
            <rFont val="Tahoma"/>
            <family val="2"/>
          </rPr>
          <t xml:space="preserve">Specific name as defined in the NHS Data Dictionary - UPPERCASE.
</t>
        </r>
        <r>
          <rPr>
            <b/>
            <sz val="8"/>
            <rFont val="Tahoma"/>
            <family val="2"/>
          </rPr>
          <t>Data Dictionary please to review and confirm / correct / include as deemed appropriate</t>
        </r>
      </text>
    </comment>
    <comment ref="G2" authorId="0">
      <text>
        <r>
          <rPr>
            <b/>
            <sz val="8"/>
            <rFont val="Tahoma"/>
            <family val="2"/>
          </rPr>
          <t>Extra information requested from the NHS Data Dictionary.</t>
        </r>
        <r>
          <rPr>
            <sz val="8"/>
            <rFont val="Tahoma"/>
            <family val="2"/>
          </rPr>
          <t xml:space="preserve"> 
For example - if the item is an e-gif standard or a new data item.</t>
        </r>
      </text>
    </comment>
    <comment ref="H2" authorId="0">
      <text>
        <r>
          <rPr>
            <sz val="8"/>
            <rFont val="Tahoma"/>
            <family val="2"/>
          </rPr>
          <t>The purpose for collecting the data item. For example to meet a certain NSF guideline or to monitor a clinical outcome.</t>
        </r>
      </text>
    </comment>
    <comment ref="A2" authorId="0">
      <text>
        <r>
          <rPr>
            <sz val="8"/>
            <rFont val="Tahoma"/>
            <family val="2"/>
          </rPr>
          <t>Data Item ID number</t>
        </r>
      </text>
    </comment>
    <comment ref="M2" authorId="0">
      <text>
        <r>
          <rPr>
            <sz val="8"/>
            <rFont val="Tahoma"/>
            <family val="2"/>
          </rPr>
          <t>For future coding: 
Any applicable 5 byte read code values for the data item.</t>
        </r>
      </text>
    </comment>
    <comment ref="L2" authorId="0">
      <text>
        <r>
          <rPr>
            <sz val="8"/>
            <rFont val="Tahoma"/>
            <family val="2"/>
          </rPr>
          <t>Additional information provided in appendix</t>
        </r>
      </text>
    </comment>
    <comment ref="I2" authorId="0">
      <text>
        <r>
          <rPr>
            <sz val="8"/>
            <rFont val="Tahoma"/>
            <family val="2"/>
          </rPr>
          <t xml:space="preserve">A list of the classifications &amp;  the actual values allowed. e.g.
Male
Female etc.
Also the data format, numeric, alpha numeric, decimal places etc.
</t>
        </r>
      </text>
    </comment>
    <comment ref="E2" authorId="1">
      <text>
        <r>
          <rPr>
            <sz val="8"/>
            <rFont val="Tahoma"/>
            <family val="2"/>
          </rPr>
          <t>Algorithm required to convert from Input data to required Data Item</t>
        </r>
      </text>
    </comment>
    <comment ref="B2" authorId="1">
      <text>
        <r>
          <rPr>
            <sz val="8"/>
            <rFont val="Tahoma"/>
            <family val="2"/>
          </rPr>
          <t>Name of data item. 
Certain essential data items are calculated from the input data to deliver the required data item e.g. BMI</t>
        </r>
      </text>
    </comment>
    <comment ref="C2" authorId="0">
      <text>
        <r>
          <rPr>
            <sz val="8"/>
            <rFont val="Tahoma"/>
            <family val="2"/>
          </rPr>
          <t xml:space="preserve">Explanatory definition of exactly what the data item is.  For example Date of Birth would be "The date on which the patient was born." </t>
        </r>
      </text>
    </comment>
    <comment ref="J2" authorId="0">
      <text>
        <r>
          <rPr>
            <sz val="8"/>
            <rFont val="Tahoma"/>
            <family val="2"/>
          </rPr>
          <t>Mandatory or Desirable</t>
        </r>
      </text>
    </comment>
    <comment ref="N2" authorId="0">
      <text>
        <r>
          <rPr>
            <sz val="8"/>
            <rFont val="Tahoma"/>
            <family val="2"/>
          </rPr>
          <t>For future coding: 
Any applicable ICD10/OPCS4.3 code values for the data item.</t>
        </r>
      </text>
    </comment>
    <comment ref="K2" authorId="2">
      <text>
        <r>
          <rPr>
            <sz val="8"/>
            <rFont val="Tahoma"/>
            <family val="2"/>
          </rPr>
          <t>1=Immediate
2=Existing systems: At next major software upgrade
2=New market entrants: At first NHS implementation
3=At system maturity</t>
        </r>
      </text>
    </comment>
    <comment ref="O2" authorId="2">
      <text>
        <r>
          <rPr>
            <sz val="8"/>
            <rFont val="Tahoma"/>
            <family val="2"/>
          </rPr>
          <t xml:space="preserve">For future coding: 
Any applicable SNOMED-CT term. </t>
        </r>
      </text>
    </comment>
    <comment ref="D2" authorId="2">
      <text>
        <r>
          <rPr>
            <sz val="8"/>
            <rFont val="Arial"/>
            <family val="2"/>
          </rPr>
          <t>Usual source of data:
1=Manual Input
2=Feed from PAS / PDS / SCR / Device
3=Derived from other data items</t>
        </r>
      </text>
    </comment>
    <comment ref="P2" authorId="0">
      <text>
        <r>
          <rPr>
            <sz val="8"/>
            <rFont val="Tahoma"/>
            <family val="2"/>
          </rPr>
          <t>Data Item ID number</t>
        </r>
      </text>
    </comment>
    <comment ref="R2" authorId="2">
      <text>
        <r>
          <rPr>
            <b/>
            <sz val="9"/>
            <rFont val="Tahoma"/>
            <family val="2"/>
          </rPr>
          <t>John:</t>
        </r>
        <r>
          <rPr>
            <sz val="9"/>
            <rFont val="Tahoma"/>
            <family val="2"/>
          </rPr>
          <t xml:space="preserve">
For the web-based tool extraction from PAS will not be possible. For certain items a defaultable list will make data entry easier.</t>
        </r>
      </text>
    </comment>
  </commentList>
</comments>
</file>

<file path=xl/comments3.xml><?xml version="1.0" encoding="utf-8"?>
<comments xmlns="http://schemas.openxmlformats.org/spreadsheetml/2006/main">
  <authors>
    <author>Craig Watson</author>
    <author>Chelle</author>
    <author>John</author>
  </authors>
  <commentList>
    <comment ref="A2" authorId="0">
      <text>
        <r>
          <rPr>
            <sz val="8"/>
            <rFont val="Tahoma"/>
            <family val="2"/>
          </rPr>
          <t>Data Item ID number</t>
        </r>
      </text>
    </comment>
    <comment ref="B2" authorId="1">
      <text>
        <r>
          <rPr>
            <sz val="8"/>
            <rFont val="Tahoma"/>
            <family val="2"/>
          </rPr>
          <t>Name of data item. 
Certain essential data items are calculated from the input data to deliver the required data item e.g. BMI</t>
        </r>
      </text>
    </comment>
    <comment ref="C2" authorId="0">
      <text>
        <r>
          <rPr>
            <sz val="8"/>
            <rFont val="Tahoma"/>
            <family val="2"/>
          </rPr>
          <t xml:space="preserve">Explanatory definition of exactly what the data item is.  For example Date of Birth would be "The date on which the patient was born." </t>
        </r>
      </text>
    </comment>
    <comment ref="D2" authorId="2">
      <text>
        <r>
          <rPr>
            <sz val="8"/>
            <rFont val="Arial"/>
            <family val="2"/>
          </rPr>
          <t>Usual source of data:
1=Manual Input
2=Feed from PAS / PDS / SCR / Device
3=Derived from other data items</t>
        </r>
      </text>
    </comment>
    <comment ref="E2" authorId="1">
      <text>
        <r>
          <rPr>
            <sz val="8"/>
            <rFont val="Tahoma"/>
            <family val="2"/>
          </rPr>
          <t>Algorithm required to convert from Input data to required Data Item</t>
        </r>
      </text>
    </comment>
    <comment ref="F2" authorId="0">
      <text>
        <r>
          <rPr>
            <sz val="8"/>
            <rFont val="Tahoma"/>
            <family val="2"/>
          </rPr>
          <t xml:space="preserve">Specific name as defined in the NHS Data Dictionary - UPPERCASE.
</t>
        </r>
        <r>
          <rPr>
            <b/>
            <sz val="8"/>
            <rFont val="Tahoma"/>
            <family val="2"/>
          </rPr>
          <t>Data Dictionary please to review and confirm / correct / include as deemed appropriate</t>
        </r>
      </text>
    </comment>
    <comment ref="G2" authorId="0">
      <text>
        <r>
          <rPr>
            <b/>
            <sz val="8"/>
            <rFont val="Tahoma"/>
            <family val="2"/>
          </rPr>
          <t>Extra information requested from the NHS Data Dictionary.</t>
        </r>
        <r>
          <rPr>
            <sz val="8"/>
            <rFont val="Tahoma"/>
            <family val="2"/>
          </rPr>
          <t xml:space="preserve"> 
For example - if the item is an e-gif standard or a new data item.</t>
        </r>
      </text>
    </comment>
    <comment ref="H2" authorId="0">
      <text>
        <r>
          <rPr>
            <sz val="8"/>
            <rFont val="Tahoma"/>
            <family val="2"/>
          </rPr>
          <t>The purpose for collecting the data item. For example to meet a certain NSF guideline or to monitor a clinical outcome.</t>
        </r>
      </text>
    </comment>
    <comment ref="I2" authorId="0">
      <text>
        <r>
          <rPr>
            <sz val="8"/>
            <rFont val="Tahoma"/>
            <family val="2"/>
          </rPr>
          <t xml:space="preserve">A list of the classifications &amp;  the actual values allowed. e.g.
Male
Female etc.
Also the data format, numeric, alpha numeric, decimal places etc.
</t>
        </r>
      </text>
    </comment>
    <comment ref="J2" authorId="0">
      <text>
        <r>
          <rPr>
            <sz val="8"/>
            <rFont val="Tahoma"/>
            <family val="2"/>
          </rPr>
          <t>Mandatory or Desirable</t>
        </r>
      </text>
    </comment>
    <comment ref="K2" authorId="2">
      <text>
        <r>
          <rPr>
            <sz val="8"/>
            <rFont val="Tahoma"/>
            <family val="2"/>
          </rPr>
          <t>1=Immediate
2=Existing systems: At next major software upgrade
2=New market entrants: At first NHS implementation
3=At system maturity</t>
        </r>
      </text>
    </comment>
    <comment ref="L2" authorId="0">
      <text>
        <r>
          <rPr>
            <sz val="8"/>
            <rFont val="Tahoma"/>
            <family val="2"/>
          </rPr>
          <t>Additional information provided in appendix</t>
        </r>
      </text>
    </comment>
    <comment ref="M2" authorId="0">
      <text>
        <r>
          <rPr>
            <sz val="8"/>
            <rFont val="Tahoma"/>
            <family val="2"/>
          </rPr>
          <t>For future coding: 
Any applicable 5 byte read code values for the data item.</t>
        </r>
      </text>
    </comment>
    <comment ref="N2" authorId="0">
      <text>
        <r>
          <rPr>
            <sz val="8"/>
            <rFont val="Tahoma"/>
            <family val="2"/>
          </rPr>
          <t>For future coding: 
Any applicable ICD10/OPCS4.3 code values for the data item.</t>
        </r>
      </text>
    </comment>
    <comment ref="O2" authorId="2">
      <text>
        <r>
          <rPr>
            <sz val="8"/>
            <rFont val="Tahoma"/>
            <family val="2"/>
          </rPr>
          <t xml:space="preserve">For future coding: 
Any applicable SNOMED-CT term. </t>
        </r>
      </text>
    </comment>
    <comment ref="P2" authorId="0">
      <text>
        <r>
          <rPr>
            <sz val="8"/>
            <rFont val="Tahoma"/>
            <family val="2"/>
          </rPr>
          <t>Data Item ID number</t>
        </r>
      </text>
    </comment>
    <comment ref="D32" authorId="2">
      <text>
        <r>
          <rPr>
            <b/>
            <sz val="9"/>
            <rFont val="Tahoma"/>
            <family val="2"/>
          </rPr>
          <t>John:</t>
        </r>
        <r>
          <rPr>
            <sz val="9"/>
            <rFont val="Tahoma"/>
            <family val="2"/>
          </rPr>
          <t xml:space="preserve">
For web based tool this will be a direct entry item</t>
        </r>
      </text>
    </comment>
  </commentList>
</comments>
</file>

<file path=xl/comments4.xml><?xml version="1.0" encoding="utf-8"?>
<comments xmlns="http://schemas.openxmlformats.org/spreadsheetml/2006/main">
  <authors>
    <author>Craig Watson</author>
    <author>Chelle</author>
    <author>John</author>
  </authors>
  <commentList>
    <comment ref="A2" authorId="0">
      <text>
        <r>
          <rPr>
            <sz val="8"/>
            <rFont val="Tahoma"/>
            <family val="2"/>
          </rPr>
          <t>Data Item ID number</t>
        </r>
      </text>
    </comment>
    <comment ref="B2" authorId="1">
      <text>
        <r>
          <rPr>
            <sz val="8"/>
            <rFont val="Tahoma"/>
            <family val="2"/>
          </rPr>
          <t>Name of data item. 
Certain essential data items are calculated from the input data to deliver the required data item e.g. BMI</t>
        </r>
      </text>
    </comment>
    <comment ref="C2" authorId="0">
      <text>
        <r>
          <rPr>
            <sz val="8"/>
            <rFont val="Tahoma"/>
            <family val="2"/>
          </rPr>
          <t xml:space="preserve">Explanatory definition of exactly what the data item is.  For example Date of Birth would be "The date on which the patient was born." </t>
        </r>
      </text>
    </comment>
    <comment ref="D2" authorId="2">
      <text>
        <r>
          <rPr>
            <sz val="8"/>
            <rFont val="Arial"/>
            <family val="2"/>
          </rPr>
          <t>Usual source of data:
1=Manual Input
2=Feed from PAS / PDS / SCR / Device
3=Derived from other data items</t>
        </r>
      </text>
    </comment>
    <comment ref="E2" authorId="1">
      <text>
        <r>
          <rPr>
            <sz val="8"/>
            <rFont val="Tahoma"/>
            <family val="2"/>
          </rPr>
          <t>Algorithm required to convert from Input data to required Data Item</t>
        </r>
      </text>
    </comment>
    <comment ref="F2" authorId="0">
      <text>
        <r>
          <rPr>
            <sz val="8"/>
            <rFont val="Tahoma"/>
            <family val="2"/>
          </rPr>
          <t xml:space="preserve">Specific name as defined in the NHS Data Dictionary - UPPERCASE.
</t>
        </r>
        <r>
          <rPr>
            <b/>
            <sz val="8"/>
            <rFont val="Tahoma"/>
            <family val="2"/>
          </rPr>
          <t>Data Dictionary please to review and confirm / correct / include as deemed appropriate</t>
        </r>
      </text>
    </comment>
    <comment ref="G2" authorId="0">
      <text>
        <r>
          <rPr>
            <b/>
            <sz val="8"/>
            <rFont val="Tahoma"/>
            <family val="2"/>
          </rPr>
          <t>Extra information requested from the NHS Data Dictionary.</t>
        </r>
        <r>
          <rPr>
            <sz val="8"/>
            <rFont val="Tahoma"/>
            <family val="2"/>
          </rPr>
          <t xml:space="preserve"> 
For example - if the item is an e-gif standard or a new data item.</t>
        </r>
      </text>
    </comment>
    <comment ref="H2" authorId="0">
      <text>
        <r>
          <rPr>
            <sz val="8"/>
            <rFont val="Tahoma"/>
            <family val="2"/>
          </rPr>
          <t>The purpose for collecting the data item. For example to meet a certain NSF guideline or to monitor a clinical outcome.</t>
        </r>
      </text>
    </comment>
    <comment ref="I2" authorId="0">
      <text>
        <r>
          <rPr>
            <sz val="8"/>
            <rFont val="Tahoma"/>
            <family val="2"/>
          </rPr>
          <t xml:space="preserve">A list of the classifications &amp;  the actual values allowed. e.g.
Male
Female etc.
Also the data format, numeric, alpha numeric, decimal places etc.
</t>
        </r>
      </text>
    </comment>
    <comment ref="J2" authorId="0">
      <text>
        <r>
          <rPr>
            <sz val="8"/>
            <rFont val="Tahoma"/>
            <family val="2"/>
          </rPr>
          <t>Mandatory or Desirable</t>
        </r>
      </text>
    </comment>
    <comment ref="K2" authorId="2">
      <text>
        <r>
          <rPr>
            <sz val="8"/>
            <rFont val="Tahoma"/>
            <family val="2"/>
          </rPr>
          <t>1=Immediate
2=Existing systems: At next major software upgrade
2=New market entrants: At first NHS implementation
3=At system maturity</t>
        </r>
      </text>
    </comment>
    <comment ref="L2" authorId="0">
      <text>
        <r>
          <rPr>
            <sz val="8"/>
            <rFont val="Tahoma"/>
            <family val="2"/>
          </rPr>
          <t>Additional information provided in appendix</t>
        </r>
      </text>
    </comment>
    <comment ref="M2" authorId="0">
      <text>
        <r>
          <rPr>
            <sz val="8"/>
            <rFont val="Tahoma"/>
            <family val="2"/>
          </rPr>
          <t>For future coding: 
Any applicable 5 byte read code values for the data item.</t>
        </r>
      </text>
    </comment>
    <comment ref="N2" authorId="0">
      <text>
        <r>
          <rPr>
            <sz val="8"/>
            <rFont val="Tahoma"/>
            <family val="2"/>
          </rPr>
          <t>For future coding: 
Any applicable ICD10/OPCS4.3 code values for the data item.</t>
        </r>
      </text>
    </comment>
    <comment ref="O2" authorId="2">
      <text>
        <r>
          <rPr>
            <sz val="8"/>
            <rFont val="Tahoma"/>
            <family val="2"/>
          </rPr>
          <t xml:space="preserve">For future coding: 
Any applicable SNOMED-CT term. </t>
        </r>
      </text>
    </comment>
    <comment ref="P2" authorId="0">
      <text>
        <r>
          <rPr>
            <sz val="8"/>
            <rFont val="Tahoma"/>
            <family val="2"/>
          </rPr>
          <t>Data Item ID number</t>
        </r>
      </text>
    </comment>
  </commentList>
</comments>
</file>

<file path=xl/comments5.xml><?xml version="1.0" encoding="utf-8"?>
<comments xmlns="http://schemas.openxmlformats.org/spreadsheetml/2006/main">
  <authors>
    <author>Craig Watson</author>
    <author>Chelle</author>
    <author>John</author>
  </authors>
  <commentList>
    <comment ref="A2" authorId="0">
      <text>
        <r>
          <rPr>
            <sz val="8"/>
            <rFont val="Tahoma"/>
            <family val="2"/>
          </rPr>
          <t>Data Item ID number</t>
        </r>
      </text>
    </comment>
    <comment ref="B2" authorId="1">
      <text>
        <r>
          <rPr>
            <sz val="8"/>
            <rFont val="Tahoma"/>
            <family val="2"/>
          </rPr>
          <t>Name of data item. 
Certain essential data items are calculated from the input data to deliver the required data item e.g. BMI</t>
        </r>
      </text>
    </comment>
    <comment ref="C2" authorId="0">
      <text>
        <r>
          <rPr>
            <sz val="8"/>
            <rFont val="Tahoma"/>
            <family val="2"/>
          </rPr>
          <t xml:space="preserve">Explanatory definition of exactly what the data item is.  For example Date of Birth would be "The date on which the patient was born." </t>
        </r>
      </text>
    </comment>
    <comment ref="D2" authorId="2">
      <text>
        <r>
          <rPr>
            <sz val="8"/>
            <rFont val="Arial"/>
            <family val="2"/>
          </rPr>
          <t>Usual source of data:
1=Manual Input
2=Feed from PAS / PDS / SCR / Device
3=Derived from other data items</t>
        </r>
      </text>
    </comment>
    <comment ref="E2" authorId="1">
      <text>
        <r>
          <rPr>
            <sz val="8"/>
            <rFont val="Tahoma"/>
            <family val="2"/>
          </rPr>
          <t>Algorithm required to convert from Input data to required Data Item</t>
        </r>
      </text>
    </comment>
    <comment ref="F2" authorId="0">
      <text>
        <r>
          <rPr>
            <sz val="8"/>
            <rFont val="Tahoma"/>
            <family val="2"/>
          </rPr>
          <t xml:space="preserve">Specific name as defined in the NHS Data Dictionary - UPPERCASE.
</t>
        </r>
        <r>
          <rPr>
            <b/>
            <sz val="8"/>
            <rFont val="Tahoma"/>
            <family val="2"/>
          </rPr>
          <t>Data Dictionary please to review and confirm / correct / include as deemed appropriate</t>
        </r>
      </text>
    </comment>
    <comment ref="G2" authorId="0">
      <text>
        <r>
          <rPr>
            <b/>
            <sz val="8"/>
            <rFont val="Tahoma"/>
            <family val="2"/>
          </rPr>
          <t>Extra information requested from the NHS Data Dictionary.</t>
        </r>
        <r>
          <rPr>
            <sz val="8"/>
            <rFont val="Tahoma"/>
            <family val="2"/>
          </rPr>
          <t xml:space="preserve"> 
For example - if the item is an e-gif standard or a new data item.</t>
        </r>
      </text>
    </comment>
    <comment ref="H2" authorId="0">
      <text>
        <r>
          <rPr>
            <sz val="8"/>
            <rFont val="Tahoma"/>
            <family val="2"/>
          </rPr>
          <t>The purpose for collecting the data item. For example to meet a certain NSF guideline or to monitor a clinical outcome.</t>
        </r>
      </text>
    </comment>
    <comment ref="I2" authorId="0">
      <text>
        <r>
          <rPr>
            <sz val="8"/>
            <rFont val="Tahoma"/>
            <family val="2"/>
          </rPr>
          <t xml:space="preserve">A list of the classifications &amp;  the actual values allowed. e.g.
Male
Female etc.
Also the data format, numeric, alpha numeric, decimal places etc.
</t>
        </r>
      </text>
    </comment>
    <comment ref="J2" authorId="0">
      <text>
        <r>
          <rPr>
            <sz val="8"/>
            <rFont val="Tahoma"/>
            <family val="2"/>
          </rPr>
          <t>Mandatory or Desirable</t>
        </r>
      </text>
    </comment>
    <comment ref="K2" authorId="2">
      <text>
        <r>
          <rPr>
            <sz val="8"/>
            <rFont val="Tahoma"/>
            <family val="2"/>
          </rPr>
          <t>1=Immediate
2=Existing systems: At next major software upgrade
2=New market entrants: At first NHS implementation
3=At system maturity</t>
        </r>
      </text>
    </comment>
    <comment ref="L2" authorId="0">
      <text>
        <r>
          <rPr>
            <sz val="8"/>
            <rFont val="Tahoma"/>
            <family val="2"/>
          </rPr>
          <t>Additional information provided in appendix</t>
        </r>
      </text>
    </comment>
    <comment ref="M2" authorId="0">
      <text>
        <r>
          <rPr>
            <sz val="8"/>
            <rFont val="Tahoma"/>
            <family val="2"/>
          </rPr>
          <t>For future coding: 
Any applicable 5 byte read code values for the data item.</t>
        </r>
      </text>
    </comment>
    <comment ref="N2" authorId="0">
      <text>
        <r>
          <rPr>
            <sz val="8"/>
            <rFont val="Tahoma"/>
            <family val="2"/>
          </rPr>
          <t>For future coding: 
Any applicable ICD10/OPCS4.3 code values for the data item.</t>
        </r>
      </text>
    </comment>
    <comment ref="O2" authorId="2">
      <text>
        <r>
          <rPr>
            <sz val="8"/>
            <rFont val="Tahoma"/>
            <family val="2"/>
          </rPr>
          <t xml:space="preserve">For future coding: 
Any applicable SNOMED-CT term. </t>
        </r>
      </text>
    </comment>
    <comment ref="P2" authorId="0">
      <text>
        <r>
          <rPr>
            <sz val="8"/>
            <rFont val="Tahoma"/>
            <family val="2"/>
          </rPr>
          <t>Data Item ID number</t>
        </r>
      </text>
    </comment>
  </commentList>
</comments>
</file>

<file path=xl/comments6.xml><?xml version="1.0" encoding="utf-8"?>
<comments xmlns="http://schemas.openxmlformats.org/spreadsheetml/2006/main">
  <authors>
    <author>Craig Watson</author>
    <author>Chelle</author>
    <author>John</author>
  </authors>
  <commentList>
    <comment ref="A2" authorId="0">
      <text>
        <r>
          <rPr>
            <sz val="8"/>
            <rFont val="Tahoma"/>
            <family val="2"/>
          </rPr>
          <t>Data Item ID number</t>
        </r>
      </text>
    </comment>
    <comment ref="B2" authorId="1">
      <text>
        <r>
          <rPr>
            <sz val="8"/>
            <rFont val="Tahoma"/>
            <family val="2"/>
          </rPr>
          <t>Name of data item. 
Certain essential data items are calculated from the input data to deliver the required data item e.g. BMI</t>
        </r>
      </text>
    </comment>
    <comment ref="C2" authorId="0">
      <text>
        <r>
          <rPr>
            <sz val="8"/>
            <rFont val="Tahoma"/>
            <family val="2"/>
          </rPr>
          <t xml:space="preserve">Explanatory definition of exactly what the data item is.  For example Date of Birth would be "The date on which the patient was born." </t>
        </r>
      </text>
    </comment>
    <comment ref="D2" authorId="2">
      <text>
        <r>
          <rPr>
            <sz val="8"/>
            <rFont val="Arial"/>
            <family val="2"/>
          </rPr>
          <t>Usual source of data:
1=Manual Input
2=Feed from PAS / PDS / SCR / Device
3=Derived from other data items</t>
        </r>
      </text>
    </comment>
    <comment ref="E2" authorId="1">
      <text>
        <r>
          <rPr>
            <sz val="8"/>
            <rFont val="Tahoma"/>
            <family val="2"/>
          </rPr>
          <t>Algorithm required to convert from Input data to required Data Item</t>
        </r>
      </text>
    </comment>
    <comment ref="F2" authorId="0">
      <text>
        <r>
          <rPr>
            <sz val="8"/>
            <rFont val="Tahoma"/>
            <family val="2"/>
          </rPr>
          <t xml:space="preserve">Specific name as defined in the NHS Data Dictionary - UPPERCASE.
</t>
        </r>
        <r>
          <rPr>
            <b/>
            <sz val="8"/>
            <rFont val="Tahoma"/>
            <family val="2"/>
          </rPr>
          <t>Data Dictionary please to review and confirm / correct / include as deemed appropriate</t>
        </r>
      </text>
    </comment>
    <comment ref="G2" authorId="0">
      <text>
        <r>
          <rPr>
            <b/>
            <sz val="8"/>
            <rFont val="Tahoma"/>
            <family val="2"/>
          </rPr>
          <t>Extra information requested from the NHS Data Dictionary.</t>
        </r>
        <r>
          <rPr>
            <sz val="8"/>
            <rFont val="Tahoma"/>
            <family val="2"/>
          </rPr>
          <t xml:space="preserve"> 
For example - if the item is an e-gif standard or a new data item.</t>
        </r>
      </text>
    </comment>
    <comment ref="H2" authorId="0">
      <text>
        <r>
          <rPr>
            <sz val="8"/>
            <rFont val="Tahoma"/>
            <family val="2"/>
          </rPr>
          <t>The purpose for collecting the data item. For example to meet a certain NSF guideline or to monitor a clinical outcome.</t>
        </r>
      </text>
    </comment>
    <comment ref="I2" authorId="0">
      <text>
        <r>
          <rPr>
            <sz val="8"/>
            <rFont val="Tahoma"/>
            <family val="2"/>
          </rPr>
          <t xml:space="preserve">A list of the classifications &amp;  the actual values allowed. e.g.
Male
Female etc.
Also the data format, numeric, alpha numeric, decimal places etc.
</t>
        </r>
      </text>
    </comment>
    <comment ref="J2" authorId="0">
      <text>
        <r>
          <rPr>
            <sz val="8"/>
            <rFont val="Tahoma"/>
            <family val="2"/>
          </rPr>
          <t>Mandatory or Desirable</t>
        </r>
      </text>
    </comment>
    <comment ref="K2" authorId="2">
      <text>
        <r>
          <rPr>
            <sz val="8"/>
            <rFont val="Tahoma"/>
            <family val="2"/>
          </rPr>
          <t>1=Immediate
2=Existing systems: At next major software upgrade
2=New market entrants: At first NHS implementation
3=At system maturity</t>
        </r>
      </text>
    </comment>
    <comment ref="L2" authorId="0">
      <text>
        <r>
          <rPr>
            <sz val="8"/>
            <rFont val="Tahoma"/>
            <family val="2"/>
          </rPr>
          <t>Additional information provided in appendix</t>
        </r>
      </text>
    </comment>
    <comment ref="M2" authorId="0">
      <text>
        <r>
          <rPr>
            <sz val="8"/>
            <rFont val="Tahoma"/>
            <family val="2"/>
          </rPr>
          <t>For future coding: 
Any applicable 5 byte read code values for the data item.</t>
        </r>
      </text>
    </comment>
    <comment ref="N2" authorId="0">
      <text>
        <r>
          <rPr>
            <sz val="8"/>
            <rFont val="Tahoma"/>
            <family val="2"/>
          </rPr>
          <t>For future coding: 
Any applicable ICD10/OPCS4.3 code values for the data item.</t>
        </r>
      </text>
    </comment>
    <comment ref="O2" authorId="2">
      <text>
        <r>
          <rPr>
            <sz val="8"/>
            <rFont val="Tahoma"/>
            <family val="2"/>
          </rPr>
          <t xml:space="preserve">For future coding: 
Any applicable SNOMED-CT term. </t>
        </r>
      </text>
    </comment>
    <comment ref="P2" authorId="0">
      <text>
        <r>
          <rPr>
            <sz val="8"/>
            <rFont val="Tahoma"/>
            <family val="2"/>
          </rPr>
          <t>Data Item ID number</t>
        </r>
      </text>
    </comment>
  </commentList>
</comments>
</file>

<file path=xl/comments7.xml><?xml version="1.0" encoding="utf-8"?>
<comments xmlns="http://schemas.openxmlformats.org/spreadsheetml/2006/main">
  <authors>
    <author>Craig Watson</author>
    <author>Chelle</author>
    <author>John</author>
  </authors>
  <commentList>
    <comment ref="A2" authorId="0">
      <text>
        <r>
          <rPr>
            <sz val="8"/>
            <rFont val="Tahoma"/>
            <family val="2"/>
          </rPr>
          <t>Data Item ID number</t>
        </r>
      </text>
    </comment>
    <comment ref="B2" authorId="1">
      <text>
        <r>
          <rPr>
            <sz val="8"/>
            <rFont val="Tahoma"/>
            <family val="2"/>
          </rPr>
          <t>Name of data item. 
Certain essential data items are calculated from the input data to deliver the required data item e.g. BMI</t>
        </r>
      </text>
    </comment>
    <comment ref="C2" authorId="0">
      <text>
        <r>
          <rPr>
            <sz val="8"/>
            <rFont val="Tahoma"/>
            <family val="2"/>
          </rPr>
          <t xml:space="preserve">Explanatory definition of exactly what the data item is.  For example Date of Birth would be "The date on which the patient was born." </t>
        </r>
      </text>
    </comment>
    <comment ref="D2" authorId="2">
      <text>
        <r>
          <rPr>
            <sz val="8"/>
            <rFont val="Arial"/>
            <family val="2"/>
          </rPr>
          <t>Usual source of data:
1=Manual Input
2=Feed from PAS / PDS / SCR / Device
3=Derived from other data items</t>
        </r>
      </text>
    </comment>
    <comment ref="E2" authorId="1">
      <text>
        <r>
          <rPr>
            <sz val="8"/>
            <rFont val="Tahoma"/>
            <family val="2"/>
          </rPr>
          <t>Algorithm required to convert from Input data to required Data Item</t>
        </r>
      </text>
    </comment>
    <comment ref="F2" authorId="0">
      <text>
        <r>
          <rPr>
            <sz val="8"/>
            <rFont val="Tahoma"/>
            <family val="2"/>
          </rPr>
          <t xml:space="preserve">Specific name as defined in the NHS Data Dictionary - UPPERCASE.
</t>
        </r>
        <r>
          <rPr>
            <b/>
            <sz val="8"/>
            <rFont val="Tahoma"/>
            <family val="2"/>
          </rPr>
          <t>Data Dictionary please to review and confirm / correct / include as deemed appropriate</t>
        </r>
      </text>
    </comment>
    <comment ref="G2" authorId="0">
      <text>
        <r>
          <rPr>
            <b/>
            <sz val="8"/>
            <rFont val="Tahoma"/>
            <family val="2"/>
          </rPr>
          <t>Extra information requested from the NHS Data Dictionary.</t>
        </r>
        <r>
          <rPr>
            <sz val="8"/>
            <rFont val="Tahoma"/>
            <family val="2"/>
          </rPr>
          <t xml:space="preserve"> 
For example - if the item is an e-gif standard or a new data item.</t>
        </r>
      </text>
    </comment>
    <comment ref="H2" authorId="0">
      <text>
        <r>
          <rPr>
            <sz val="8"/>
            <rFont val="Tahoma"/>
            <family val="2"/>
          </rPr>
          <t>The purpose for collecting the data item. For example to meet a certain NSF guideline or to monitor a clinical outcome.</t>
        </r>
      </text>
    </comment>
    <comment ref="I2" authorId="0">
      <text>
        <r>
          <rPr>
            <sz val="8"/>
            <rFont val="Tahoma"/>
            <family val="2"/>
          </rPr>
          <t xml:space="preserve">A list of the classifications &amp;  the actual values allowed. e.g.
Male
Female etc.
Also the data format, numeric, alpha numeric, decimal places etc.
</t>
        </r>
      </text>
    </comment>
    <comment ref="J2" authorId="0">
      <text>
        <r>
          <rPr>
            <sz val="8"/>
            <rFont val="Tahoma"/>
            <family val="2"/>
          </rPr>
          <t>Mandatory or Desirable</t>
        </r>
      </text>
    </comment>
    <comment ref="K2" authorId="2">
      <text>
        <r>
          <rPr>
            <sz val="8"/>
            <rFont val="Tahoma"/>
            <family val="2"/>
          </rPr>
          <t>1=Immediate
2=Existing systems: At next major software upgrade
2=New market entrants: At first NHS implementation
3=At system maturity</t>
        </r>
      </text>
    </comment>
    <comment ref="L2" authorId="0">
      <text>
        <r>
          <rPr>
            <sz val="8"/>
            <rFont val="Tahoma"/>
            <family val="2"/>
          </rPr>
          <t>Additional information provided in appendix</t>
        </r>
      </text>
    </comment>
    <comment ref="M2" authorId="0">
      <text>
        <r>
          <rPr>
            <sz val="8"/>
            <rFont val="Tahoma"/>
            <family val="2"/>
          </rPr>
          <t>For future coding: 
Any applicable 5 byte read code values for the data item.</t>
        </r>
      </text>
    </comment>
    <comment ref="N2" authorId="0">
      <text>
        <r>
          <rPr>
            <sz val="8"/>
            <rFont val="Tahoma"/>
            <family val="2"/>
          </rPr>
          <t>For future coding: 
Any applicable ICD10/OPCS4.3 code values for the data item.</t>
        </r>
      </text>
    </comment>
    <comment ref="O2" authorId="2">
      <text>
        <r>
          <rPr>
            <sz val="8"/>
            <rFont val="Tahoma"/>
            <family val="2"/>
          </rPr>
          <t xml:space="preserve">For future coding: 
Any applicable SNOMED-CT term. </t>
        </r>
      </text>
    </comment>
    <comment ref="P2" authorId="0">
      <text>
        <r>
          <rPr>
            <sz val="8"/>
            <rFont val="Tahoma"/>
            <family val="2"/>
          </rPr>
          <t>Data Item ID number</t>
        </r>
      </text>
    </comment>
  </commentList>
</comments>
</file>

<file path=xl/sharedStrings.xml><?xml version="1.0" encoding="utf-8"?>
<sst xmlns="http://schemas.openxmlformats.org/spreadsheetml/2006/main" count="2447" uniqueCount="1729">
  <si>
    <t>OPCS 4.3 Codes for the eye relevant to Cataract</t>
  </si>
  <si>
    <r>
      <t xml:space="preserve">Use the manufacturers code as defined in the annual register
</t>
    </r>
    <r>
      <rPr>
        <u val="single"/>
        <sz val="8"/>
        <rFont val="Arial"/>
        <family val="2"/>
      </rPr>
      <t>Reference:</t>
    </r>
    <r>
      <rPr>
        <sz val="8"/>
        <rFont val="Arial"/>
        <family val="2"/>
      </rPr>
      <t xml:space="preserve">
Special report: International Intraocular Lens &amp; Implant Registry 2003, Holladay JT, International intraocular lens &amp; 68
implant registry 2003. J Cataract Refract Surg 2003 Jan;29(1):176-97</t>
    </r>
  </si>
  <si>
    <t xml:space="preserve">Venue </t>
  </si>
  <si>
    <t>Data Item Name</t>
  </si>
  <si>
    <t>Data Item No.</t>
  </si>
  <si>
    <t>Pseudonymisation</t>
  </si>
  <si>
    <t>Look-up Table</t>
  </si>
  <si>
    <t>Held by RCOphth</t>
  </si>
  <si>
    <t>Held by site</t>
  </si>
  <si>
    <t>Algorithm defined locally</t>
  </si>
  <si>
    <t>Algorithm defined centrally</t>
  </si>
  <si>
    <t>None required</t>
  </si>
  <si>
    <t>Mandatory collection, where applicable</t>
  </si>
  <si>
    <t xml:space="preserve">Axis K1 – pre-operative </t>
  </si>
  <si>
    <t>K1 – post-operative</t>
  </si>
  <si>
    <t>K2 – post-operative</t>
  </si>
  <si>
    <t>Specifications</t>
  </si>
  <si>
    <t>an10 ccyy-mm-dd</t>
  </si>
  <si>
    <t>n1</t>
  </si>
  <si>
    <t>an10 ccyy-mm-dd is the approved e-GIF standard for recording the date (as of April 2004).</t>
  </si>
  <si>
    <r>
      <t>e-GIF</t>
    </r>
    <r>
      <rPr>
        <sz val="10"/>
        <rFont val="Arial"/>
        <family val="0"/>
      </rPr>
      <t xml:space="preserve"> indicates that the data item should be e-GIF compliant, where e-GIF is the 'e-Government Interoperability Framework'. </t>
    </r>
  </si>
  <si>
    <r>
      <t>n10 ccyy-mm-dd</t>
    </r>
    <r>
      <rPr>
        <sz val="10"/>
        <rFont val="Arial"/>
        <family val="0"/>
      </rPr>
      <t xml:space="preserve"> indicates that 10 alpha-numeric characters should be recorded for the data item, where ccyy is the numerical expression of the century cc and year yy, mm is the numerical expression of the month within the year, and dd is the numerical expression of the day within the year, and these values are separated by hyphens.</t>
    </r>
  </si>
  <si>
    <r>
      <t>n10</t>
    </r>
    <r>
      <rPr>
        <sz val="10"/>
        <rFont val="Arial"/>
        <family val="0"/>
      </rPr>
      <t xml:space="preserve"> indicates that 10 numeric characters should be recorded for the data item</t>
    </r>
  </si>
  <si>
    <r>
      <t>n1</t>
    </r>
    <r>
      <rPr>
        <sz val="10"/>
        <rFont val="Arial"/>
        <family val="0"/>
      </rPr>
      <t xml:space="preserve"> indicates that 1 numeric character should be recorded for the data item</t>
    </r>
  </si>
  <si>
    <t xml:space="preserve">All data items for which multiple 'Permissible values' are listed.  </t>
  </si>
  <si>
    <t>Definition of symbols in 'Permissible values' cells.</t>
  </si>
  <si>
    <t>an2</t>
  </si>
  <si>
    <r>
      <t>n2</t>
    </r>
    <r>
      <rPr>
        <sz val="10"/>
        <rFont val="Arial"/>
        <family val="0"/>
      </rPr>
      <t xml:space="preserve"> indicates that 2 numeric characters should be recorded for the data item</t>
    </r>
  </si>
  <si>
    <t>n2</t>
  </si>
  <si>
    <r>
      <t>nnn.n</t>
    </r>
    <r>
      <rPr>
        <sz val="10"/>
        <rFont val="Arial"/>
        <family val="2"/>
      </rPr>
      <t xml:space="preserve"> indicates a 4-digit numeric, to 1 decimal place.  </t>
    </r>
  </si>
  <si>
    <r>
      <t>n.nn</t>
    </r>
    <r>
      <rPr>
        <sz val="10"/>
        <rFont val="Arial"/>
        <family val="2"/>
      </rPr>
      <t xml:space="preserve"> indicates a 3-digit numeric, to 2 decimal places.  </t>
    </r>
  </si>
  <si>
    <r>
      <t>an255</t>
    </r>
    <r>
      <rPr>
        <sz val="10"/>
        <rFont val="Arial"/>
        <family val="2"/>
      </rPr>
      <t xml:space="preserve"> (</t>
    </r>
    <r>
      <rPr>
        <b/>
        <sz val="10"/>
        <rFont val="Arial"/>
        <family val="2"/>
      </rPr>
      <t>max)</t>
    </r>
    <r>
      <rPr>
        <sz val="10"/>
        <rFont val="Arial"/>
        <family val="2"/>
      </rPr>
      <t xml:space="preserve"> indicates that a maximum of 255 alpha-numeric characters can be recorded for the data item</t>
    </r>
  </si>
  <si>
    <t>an255 (max)</t>
  </si>
  <si>
    <t>an4</t>
  </si>
  <si>
    <t>±nn.nn</t>
  </si>
  <si>
    <t>nnn.n</t>
  </si>
  <si>
    <t>n.nn</t>
  </si>
  <si>
    <t>Axial length (mm)</t>
  </si>
  <si>
    <t>Optical ACD (mm)</t>
  </si>
  <si>
    <t>The Optical Anterior Chamber Depth measured in millimetres, used in the Haigis formula - if used.</t>
  </si>
  <si>
    <t>The length measured in millimetres, from the surface of the eye to the retina dependant on the method employed by the machine.</t>
  </si>
  <si>
    <t>Appendix 1- Footnotes</t>
  </si>
  <si>
    <t>Appendix 3- Technical Guidance Notes for Users</t>
  </si>
  <si>
    <t>The method of the keratometery machine used.</t>
  </si>
  <si>
    <t>an50
Automated (e.g. IOL Master)
Manual Reading</t>
  </si>
  <si>
    <t>an50
---
Hoffer Q
Holladay 1
Holladay 2
SRK/T
SRK II
Haigis
Average
Other
---</t>
  </si>
  <si>
    <t>an50
---
General
Retrobulbar
Peribulbar
Subtenons
Subconjunctival
Topical
Intracameral
Other
---</t>
  </si>
  <si>
    <t>Local Anaesthetic Agents</t>
  </si>
  <si>
    <t>General Anaesthetic Agents</t>
  </si>
  <si>
    <t>an255 (max)
More than one value may be recorded.
---
None
Phaco wound burn
Corneal oedema
Iris damage/trauma 
Iris prolapse
Hyphaema
Simple Zonule dialysis 
Zonule rupture no vitreous loss
Zonule rupture with vitreous loss
PC rupture no vitreous loss
PC rupture with vitreous loss
Lens fragments into vitreous
Decentred IOL
IOL into vitreous 
IOL exchange 
Other IOL problem 
Choroidal / expulsive haemorrhage
Operation cancelled
Other
---</t>
  </si>
  <si>
    <r>
      <t>Data item 2.10</t>
    </r>
    <r>
      <rPr>
        <sz val="10"/>
        <rFont val="Arial"/>
        <family val="0"/>
      </rPr>
      <t xml:space="preserve"> (Axis - Operated eye):  the data recorded should be in the format </t>
    </r>
    <r>
      <rPr>
        <b/>
        <sz val="10"/>
        <rFont val="Arial"/>
        <family val="2"/>
      </rPr>
      <t>nnn.n</t>
    </r>
    <r>
      <rPr>
        <sz val="10"/>
        <rFont val="Arial"/>
        <family val="0"/>
      </rPr>
      <t xml:space="preserve">, with a value of 000.5 </t>
    </r>
    <r>
      <rPr>
        <u val="single"/>
        <sz val="10"/>
        <rFont val="Arial"/>
        <family val="2"/>
      </rPr>
      <t>&lt;</t>
    </r>
    <r>
      <rPr>
        <sz val="10"/>
        <rFont val="Arial"/>
        <family val="0"/>
      </rPr>
      <t xml:space="preserve"> nnn.n </t>
    </r>
    <r>
      <rPr>
        <u val="single"/>
        <sz val="10"/>
        <rFont val="Arial"/>
        <family val="2"/>
      </rPr>
      <t>&lt;</t>
    </r>
    <r>
      <rPr>
        <sz val="10"/>
        <rFont val="Arial"/>
        <family val="0"/>
      </rPr>
      <t xml:space="preserve"> 180.0.  Measured in degrees (°).</t>
    </r>
  </si>
  <si>
    <r>
      <t>Data item 3.04</t>
    </r>
    <r>
      <rPr>
        <sz val="10"/>
        <rFont val="Arial"/>
        <family val="0"/>
      </rPr>
      <t xml:space="preserve"> (Axis K1 – pre-operative):  the data recorded should be in the format </t>
    </r>
    <r>
      <rPr>
        <b/>
        <sz val="10"/>
        <rFont val="Arial"/>
        <family val="2"/>
      </rPr>
      <t>nnn.n</t>
    </r>
    <r>
      <rPr>
        <sz val="10"/>
        <rFont val="Arial"/>
        <family val="0"/>
      </rPr>
      <t xml:space="preserve">, with a value of 000.5 </t>
    </r>
    <r>
      <rPr>
        <u val="single"/>
        <sz val="10"/>
        <rFont val="Arial"/>
        <family val="2"/>
      </rPr>
      <t>&lt;</t>
    </r>
    <r>
      <rPr>
        <sz val="10"/>
        <rFont val="Arial"/>
        <family val="0"/>
      </rPr>
      <t xml:space="preserve"> nnn.n </t>
    </r>
    <r>
      <rPr>
        <u val="single"/>
        <sz val="10"/>
        <rFont val="Arial"/>
        <family val="2"/>
      </rPr>
      <t>&lt;</t>
    </r>
    <r>
      <rPr>
        <sz val="10"/>
        <rFont val="Arial"/>
        <family val="0"/>
      </rPr>
      <t xml:space="preserve"> 180.0.  Measured in degrees (°).</t>
    </r>
  </si>
  <si>
    <r>
      <t>±n.nnn</t>
    </r>
    <r>
      <rPr>
        <sz val="10"/>
        <rFont val="Arial"/>
        <family val="2"/>
      </rPr>
      <t xml:space="preserve"> indicates a positive </t>
    </r>
    <r>
      <rPr>
        <i/>
        <u val="single"/>
        <sz val="10"/>
        <rFont val="Arial"/>
        <family val="2"/>
      </rPr>
      <t>or</t>
    </r>
    <r>
      <rPr>
        <sz val="10"/>
        <rFont val="Arial"/>
        <family val="2"/>
      </rPr>
      <t xml:space="preserve"> negative 4-digit numeric, to 3 decimal places.  It is essential to specifiy if the value is positive or negative.  </t>
    </r>
  </si>
  <si>
    <t>±n.nnn</t>
  </si>
  <si>
    <t>an255 (max)
As specified in the NHS Dictionary of Medicines &amp; Devices.  
NB: Most likely iodine or chlorhexidine.</t>
  </si>
  <si>
    <r>
      <t xml:space="preserve">Data item 5.01 </t>
    </r>
    <r>
      <rPr>
        <sz val="10"/>
        <rFont val="Arial"/>
        <family val="0"/>
      </rPr>
      <t xml:space="preserve">(Venue):  Default values- 
</t>
    </r>
    <r>
      <rPr>
        <i/>
        <sz val="10"/>
        <rFont val="Arial"/>
        <family val="2"/>
      </rPr>
      <t>89999</t>
    </r>
    <r>
      <rPr>
        <sz val="10"/>
        <rFont val="Arial"/>
        <family val="0"/>
      </rPr>
      <t xml:space="preserve"> - Non-NHS UK provider where no organisation site code has been issued 
</t>
    </r>
    <r>
      <rPr>
        <i/>
        <sz val="10"/>
        <rFont val="Arial"/>
        <family val="2"/>
      </rPr>
      <t>89997</t>
    </r>
    <r>
      <rPr>
        <sz val="10"/>
        <rFont val="Arial"/>
        <family val="0"/>
      </rPr>
      <t xml:space="preserve"> - Not applicable: non-UK provider</t>
    </r>
  </si>
  <si>
    <t>an8</t>
  </si>
  <si>
    <r>
      <t xml:space="preserve">an5
</t>
    </r>
    <r>
      <rPr>
        <i/>
        <sz val="8"/>
        <rFont val="Arial"/>
        <family val="2"/>
      </rPr>
      <t>Pseudonymised</t>
    </r>
  </si>
  <si>
    <r>
      <t xml:space="preserve">n10
</t>
    </r>
    <r>
      <rPr>
        <i/>
        <sz val="8"/>
        <rFont val="Arial"/>
        <family val="2"/>
      </rPr>
      <t>Pseudonymised</t>
    </r>
  </si>
  <si>
    <t>The patient's eye being operated on (from the patient's perspective).</t>
  </si>
  <si>
    <t>Refraction Type</t>
  </si>
  <si>
    <t>The method used to establish how far from normal sight the patient's eye is at the start of surgery and thus to calculate the change post-operatively.</t>
  </si>
  <si>
    <t>Diabetes Treatment</t>
  </si>
  <si>
    <t>Height</t>
  </si>
  <si>
    <t>Weight</t>
  </si>
  <si>
    <t>The patient's weight as measured in clinic (in kilograms).</t>
  </si>
  <si>
    <t>The patient's height as measured in clinic (in metres).</t>
  </si>
  <si>
    <t>Body Mass Index (BMI)</t>
  </si>
  <si>
    <t xml:space="preserve">The International Classification of adult underweight, overweight and obesity according to BMI </t>
  </si>
  <si>
    <t xml:space="preserve">Source: Adapted from WHO, 1995, WHO, 2000 and WHO 2004. </t>
  </si>
  <si>
    <t>Classification</t>
  </si>
  <si>
    <t>Principal Cut-off Points</t>
  </si>
  <si>
    <t>Additional Cut-off Points</t>
  </si>
  <si>
    <r>
      <t>BMI (kg/m</t>
    </r>
    <r>
      <rPr>
        <b/>
        <vertAlign val="superscript"/>
        <sz val="8"/>
        <rFont val="Arial"/>
        <family val="2"/>
      </rPr>
      <t>2</t>
    </r>
    <r>
      <rPr>
        <b/>
        <sz val="8"/>
        <rFont val="Arial"/>
        <family val="2"/>
      </rPr>
      <t>)</t>
    </r>
  </si>
  <si>
    <t>Underweight</t>
  </si>
  <si>
    <t>PERSON BIRTH DATE</t>
  </si>
  <si>
    <t>To identify reasons why complications may be more frequent.  To determine the correct operative procedure.  To allow fair comparison of visual outcomes and complication rates between surgeons.</t>
  </si>
  <si>
    <t>Overweight</t>
  </si>
  <si>
    <t xml:space="preserve"> - Severe thinness</t>
  </si>
  <si>
    <t xml:space="preserve"> - Moderate thinness</t>
  </si>
  <si>
    <t xml:space="preserve"> - Mild thinness</t>
  </si>
  <si>
    <t>Normal Range</t>
  </si>
  <si>
    <t xml:space="preserve"> - Pre-obese</t>
  </si>
  <si>
    <t>Obese</t>
  </si>
  <si>
    <t xml:space="preserve"> - Obese Class I</t>
  </si>
  <si>
    <t xml:space="preserve"> - Obese Class II</t>
  </si>
  <si>
    <t xml:space="preserve"> - Obese Class III</t>
  </si>
  <si>
    <t>&lt;18.50</t>
  </si>
  <si>
    <t>&lt;16.00</t>
  </si>
  <si>
    <t>16.00 - 16.99</t>
  </si>
  <si>
    <t>17.00 - 18.49</t>
  </si>
  <si>
    <t>18.50 - 24.99</t>
  </si>
  <si>
    <r>
      <t>&gt;</t>
    </r>
    <r>
      <rPr>
        <sz val="8"/>
        <rFont val="Arial"/>
        <family val="2"/>
      </rPr>
      <t>25.00</t>
    </r>
  </si>
  <si>
    <t>25.00 - 29.99</t>
  </si>
  <si>
    <r>
      <t>&gt;</t>
    </r>
    <r>
      <rPr>
        <sz val="8"/>
        <rFont val="Arial"/>
        <family val="2"/>
      </rPr>
      <t>30.00</t>
    </r>
  </si>
  <si>
    <t>30.00 - 34.99</t>
  </si>
  <si>
    <t>35.00 - 39.99</t>
  </si>
  <si>
    <r>
      <t>&gt;</t>
    </r>
    <r>
      <rPr>
        <sz val="8"/>
        <rFont val="Arial"/>
        <family val="2"/>
      </rPr>
      <t>40.00</t>
    </r>
  </si>
  <si>
    <t>18.50 - 22.99</t>
  </si>
  <si>
    <t>23.00 - 24.99</t>
  </si>
  <si>
    <t>25.00 - 27.49</t>
  </si>
  <si>
    <t>27.50 - 29.99</t>
  </si>
  <si>
    <t>30.00 - 32.49</t>
  </si>
  <si>
    <t>32.50 - 34.99</t>
  </si>
  <si>
    <t>35.00 - 37.49</t>
  </si>
  <si>
    <t>37.50 - 39.99</t>
  </si>
  <si>
    <t>To assess the accuracy of biometry and support lens selection.
Supports the RCO guidelines on formulas (see footnote).</t>
  </si>
  <si>
    <t>±nn.nn
2dp
Dioptres
NB - It is essential to specify if the value is positive or negative.</t>
  </si>
  <si>
    <t>n.nn
2dp 
Dioptres</t>
  </si>
  <si>
    <t>n.nn
2dp
Dioptres</t>
  </si>
  <si>
    <t>Type of cataract extraction</t>
  </si>
  <si>
    <t>Ocular Co-pathology</t>
  </si>
  <si>
    <t>Co-pathology is a reason for a guarded visual prognosis</t>
  </si>
  <si>
    <t>A measurement of vision using the specified Visual Acuity Standard.
The distance visual acuity of the eye that is going to have the cataract operation, taken from the most recent measure of visual acuity taken before surgery for that eye.</t>
  </si>
  <si>
    <t>A measurement of vision using the specified Visual Acuity Standard.
The distance visual acuity of the eye that is NOT going to have the cataract operation, taken from the most recent measure of visual acuity taken before surgery for that eye.</t>
  </si>
  <si>
    <t>Mandatory if Holladay 2 formula used (see Data Item 3.10)</t>
  </si>
  <si>
    <t>Mandatory if Haigis formula used (see Data Item 3.10)</t>
  </si>
  <si>
    <t>nn.nn
2dp</t>
  </si>
  <si>
    <t>nn.nn
2dp
mm</t>
  </si>
  <si>
    <t>nnn.n
1dp</t>
  </si>
  <si>
    <t>ORGANISATION CODE</t>
  </si>
  <si>
    <t>an5</t>
  </si>
  <si>
    <t>SNOMED CT</t>
  </si>
  <si>
    <t>To allow comparison and conversion of K1 &amp; K2 recorded using different units.</t>
  </si>
  <si>
    <t>The individual actually administering the anaesthetic.</t>
  </si>
  <si>
    <t>The type/types of anaesthetic that were administered to the patient before/during surgery.
More than one may be selected.</t>
  </si>
  <si>
    <t>Pre-Operative Antimicrobial Prophylaxis</t>
  </si>
  <si>
    <t>The name of any antimicrobial preparation administered before the operation.</t>
  </si>
  <si>
    <t>Unplanned events occurring during surgery that in the opinion of the operating surgeon would potentially adversely affect the outcome.</t>
  </si>
  <si>
    <t>Post operative ophthalmic conditions that might adversely affect the final outcome.</t>
  </si>
  <si>
    <t>Any adverse event occurring during or after administration of the local anaesthetic (if used) that might compromise the surgery or the visual outcome.
More than one may be selected.</t>
  </si>
  <si>
    <t>The patient's eye being operated upon (from the patient's perspective).</t>
  </si>
  <si>
    <t>Lens Inserted</t>
  </si>
  <si>
    <t xml:space="preserve">The source from which the patient enters the Cataract care pathway.  
</t>
  </si>
  <si>
    <t>Algorithm</t>
  </si>
  <si>
    <t>An indicator of whether an IOL was inserted as part of this operation.</t>
  </si>
  <si>
    <t>The date on which the patient was discharged from this episode of care by the clinical team.</t>
  </si>
  <si>
    <t>NHS Number</t>
  </si>
  <si>
    <t>The number used to identify a patient uniquely within the NHS in England and Wales.</t>
  </si>
  <si>
    <t>The ethnicity of a person using the classification used for the 2001 census.</t>
  </si>
  <si>
    <t xml:space="preserve">The calculated expected refraction that should result from the implanted lens.
</t>
  </si>
  <si>
    <t>Anterior Chamber Depth (ACD)</t>
  </si>
  <si>
    <t>a0</t>
  </si>
  <si>
    <t>a1</t>
  </si>
  <si>
    <t>a2</t>
  </si>
  <si>
    <t>±n.nnn
3 dp
NB - It is essential to specify if the value is positive or negative.</t>
  </si>
  <si>
    <t>Associated factors which might be reasonably expected to have aetiological significance.</t>
  </si>
  <si>
    <t xml:space="preserve">To track changing patterns of healthcare delivery.
To assess the appropriateness of referrals from different routes and management of the care pathway.
</t>
  </si>
  <si>
    <t>n.nn
2 dp
mm</t>
  </si>
  <si>
    <t>White to white corneal diameter</t>
  </si>
  <si>
    <t>nn.nn
2 dp
mm</t>
  </si>
  <si>
    <t>The white to white corneal diameter used as an added factor in the Holladay 2 formula - if used.</t>
  </si>
  <si>
    <t>The A constant used by the clinician in the formula used.</t>
  </si>
  <si>
    <t>The ACD used by the clinician in the formula used.</t>
  </si>
  <si>
    <t>A description of what happened to the patient at the end of this episode of care.</t>
  </si>
  <si>
    <t>As assessed by focimetry, autorefraction or subjective refraction (specify).
Dioptres to two decimal places</t>
  </si>
  <si>
    <t xml:space="preserve">an4
e-GIF
Three- or four-character code, as provided in the Postcode Directory.  Must NOT be the patient's full postcode.  </t>
  </si>
  <si>
    <t>an50
---
Contact Ultrasonography
Immersion Ultrasonography
PCI (partial coherence interferometry).
Other
---</t>
  </si>
  <si>
    <t>a10</t>
  </si>
  <si>
    <t>an20</t>
  </si>
  <si>
    <r>
      <t>an50</t>
    </r>
    <r>
      <rPr>
        <sz val="10"/>
        <rFont val="Arial"/>
        <family val="2"/>
      </rPr>
      <t xml:space="preserve"> indicates that up to 50 alpha-numeric characters should be recorded for the data item</t>
    </r>
  </si>
  <si>
    <r>
      <t>an20</t>
    </r>
    <r>
      <rPr>
        <sz val="10"/>
        <rFont val="Arial"/>
        <family val="2"/>
      </rPr>
      <t xml:space="preserve"> indicates that up to 20 alpha-numeric characters should be recorded for the data item</t>
    </r>
  </si>
  <si>
    <r>
      <t>an8</t>
    </r>
    <r>
      <rPr>
        <sz val="10"/>
        <rFont val="Arial"/>
        <family val="0"/>
      </rPr>
      <t xml:space="preserve"> indicates that up to 8 alpha-numeric characters should be recorded for the data item</t>
    </r>
  </si>
  <si>
    <r>
      <t>an5</t>
    </r>
    <r>
      <rPr>
        <sz val="10"/>
        <rFont val="Arial"/>
        <family val="0"/>
      </rPr>
      <t xml:space="preserve"> indicates that up to 5 alpha-numeric characters should be recorded for the data item</t>
    </r>
  </si>
  <si>
    <r>
      <t>an4</t>
    </r>
    <r>
      <rPr>
        <sz val="10"/>
        <rFont val="Arial"/>
        <family val="2"/>
      </rPr>
      <t xml:space="preserve"> indicates that up to 4 alpha-numeric characters should be recorded for the data item</t>
    </r>
  </si>
  <si>
    <r>
      <t>an2</t>
    </r>
    <r>
      <rPr>
        <sz val="10"/>
        <rFont val="Arial"/>
        <family val="2"/>
      </rPr>
      <t xml:space="preserve"> indicates that up to 2 alpha-numeric characters should be recorded for the data item</t>
    </r>
  </si>
  <si>
    <r>
      <t>a10</t>
    </r>
    <r>
      <rPr>
        <sz val="10"/>
        <rFont val="Arial"/>
        <family val="2"/>
      </rPr>
      <t xml:space="preserve"> indicates that up to 10 alphabetic characters should be recorded for the data item</t>
    </r>
  </si>
  <si>
    <r>
      <t>a5</t>
    </r>
    <r>
      <rPr>
        <sz val="10"/>
        <rFont val="Arial"/>
        <family val="2"/>
      </rPr>
      <t xml:space="preserve"> indicates that up to 5 alphabetic characters should be recorded for the data item</t>
    </r>
  </si>
  <si>
    <r>
      <t>a3</t>
    </r>
    <r>
      <rPr>
        <sz val="10"/>
        <rFont val="Arial"/>
        <family val="2"/>
      </rPr>
      <t xml:space="preserve"> indicates that up to 3 alphabetic characters should be recorded for the data item</t>
    </r>
  </si>
  <si>
    <t>an60</t>
  </si>
  <si>
    <t>an100</t>
  </si>
  <si>
    <r>
      <t>an100</t>
    </r>
    <r>
      <rPr>
        <sz val="10"/>
        <rFont val="Arial"/>
        <family val="2"/>
      </rPr>
      <t xml:space="preserve"> indicates that up to 100 alpha-numeric characters should be recorded for the data item</t>
    </r>
  </si>
  <si>
    <r>
      <t>n.n</t>
    </r>
    <r>
      <rPr>
        <sz val="10"/>
        <rFont val="Arial"/>
        <family val="2"/>
      </rPr>
      <t xml:space="preserve"> indicates a 2-digit numeric, to 1 decimal place.  </t>
    </r>
  </si>
  <si>
    <t>n.n</t>
  </si>
  <si>
    <r>
      <t xml:space="preserve">0 &lt; n.n </t>
    </r>
    <r>
      <rPr>
        <u val="single"/>
        <sz val="10"/>
        <rFont val="Arial"/>
        <family val="2"/>
      </rPr>
      <t>&lt;</t>
    </r>
    <r>
      <rPr>
        <sz val="10"/>
        <rFont val="Arial"/>
        <family val="0"/>
      </rPr>
      <t xml:space="preserve"> 9.9 in increments of 0.1</t>
    </r>
  </si>
  <si>
    <r>
      <t xml:space="preserve">Further Details (Patient)
</t>
    </r>
    <r>
      <rPr>
        <i/>
        <sz val="10"/>
        <rFont val="Arial"/>
        <family val="2"/>
      </rPr>
      <t>Data Items 1.01 to 1.07 inclusive</t>
    </r>
  </si>
  <si>
    <r>
      <t xml:space="preserve">Further Details (Pre-operative Assessment)
</t>
    </r>
    <r>
      <rPr>
        <i/>
        <sz val="10"/>
        <rFont val="Arial"/>
        <family val="2"/>
      </rPr>
      <t>Data Items 2.01 to 2.27 inclusive</t>
    </r>
  </si>
  <si>
    <r>
      <t xml:space="preserve">Further Details (Biometry)
</t>
    </r>
    <r>
      <rPr>
        <i/>
        <sz val="10"/>
        <rFont val="Arial"/>
        <family val="2"/>
      </rPr>
      <t>Data Items 3.01 to 3.19 inclusive</t>
    </r>
  </si>
  <si>
    <r>
      <t xml:space="preserve">Further Details (Operation)
</t>
    </r>
    <r>
      <rPr>
        <i/>
        <sz val="10"/>
        <rFont val="Arial"/>
        <family val="2"/>
      </rPr>
      <t>Data Items 5.01 to 5.20 inclusive</t>
    </r>
  </si>
  <si>
    <r>
      <t xml:space="preserve">Further Details (Follow-up)
</t>
    </r>
    <r>
      <rPr>
        <i/>
        <sz val="10"/>
        <rFont val="Arial"/>
        <family val="2"/>
      </rPr>
      <t>Data Items 6.01 to 6.17 inclusive</t>
    </r>
  </si>
  <si>
    <r>
      <t>Data item 5.13</t>
    </r>
    <r>
      <rPr>
        <sz val="10"/>
        <rFont val="Arial"/>
        <family val="2"/>
      </rPr>
      <t xml:space="preserve"> (Incision length):  </t>
    </r>
  </si>
  <si>
    <r>
      <t>Data item 6.14</t>
    </r>
    <r>
      <rPr>
        <sz val="10"/>
        <rFont val="Arial"/>
        <family val="2"/>
      </rPr>
      <t xml:space="preserve"> (Post-op complications):  Post-operative complications should be extracted as a cumulative list from all post-op visits, and not just those recorded at the most recent visit. </t>
    </r>
  </si>
  <si>
    <t>Post-op complications</t>
  </si>
  <si>
    <t>Algorithm defined by DoH / CfH SUS / College</t>
  </si>
  <si>
    <t>an255 (max)
Pick list from Holladay's annual register of manufacturers codes (see footnotes).</t>
  </si>
  <si>
    <t>an255 (max)
The surgical procedures defined in OPCS 4.3 will be the standard for listing of procedures.</t>
  </si>
  <si>
    <t>an255 (max)
Free text
As specified in the NHS Dictionary of Medicines &amp; Devices</t>
  </si>
  <si>
    <r>
      <t xml:space="preserve">All data items for which </t>
    </r>
    <r>
      <rPr>
        <i/>
        <sz val="10"/>
        <rFont val="Arial"/>
        <family val="2"/>
      </rPr>
      <t>Pseudonymised</t>
    </r>
    <r>
      <rPr>
        <sz val="10"/>
        <rFont val="Arial"/>
        <family val="2"/>
      </rPr>
      <t xml:space="preserve"> is noted in the 'Permissible values' cell.</t>
    </r>
  </si>
  <si>
    <t xml:space="preserve">The data extracted for these items should be, or should have been, pseudonymised in accordance with the guidance provided in Footnote 21 (Appendix 1).  </t>
  </si>
  <si>
    <t xml:space="preserve">All data items for which multiple 'Permissible values' can be extracted. </t>
  </si>
  <si>
    <t xml:space="preserve">All data items for which multiple 'Permissible values' can be extracted.  </t>
  </si>
  <si>
    <r>
      <t>Pseudonymised</t>
    </r>
    <r>
      <rPr>
        <sz val="10"/>
        <rFont val="Arial"/>
        <family val="2"/>
      </rPr>
      <t>, applicable to Data items 1.01, 1.02, 1.03, 5.01 and 5.04.</t>
    </r>
  </si>
  <si>
    <t>Point of Pseudon.</t>
  </si>
  <si>
    <t>At any point prior to exporting from the originating trust.</t>
  </si>
  <si>
    <t xml:space="preserve">Data collected to be pseudonymised according to the following guidance:  </t>
  </si>
  <si>
    <r>
      <t xml:space="preserve">NB:  Surgeons, sites, and trusts will hold their respective 'pseudonymised' codes, to facilitate </t>
    </r>
    <r>
      <rPr>
        <i/>
        <sz val="8"/>
        <rFont val="Arial"/>
        <family val="2"/>
      </rPr>
      <t>ad hoc</t>
    </r>
    <r>
      <rPr>
        <sz val="8"/>
        <rFont val="Arial"/>
        <family val="2"/>
      </rPr>
      <t xml:space="preserve"> extractions and analyses.</t>
    </r>
  </si>
  <si>
    <t>At the point of extraction from the local system.</t>
  </si>
  <si>
    <t>DI no.</t>
  </si>
  <si>
    <t>DD Element name</t>
  </si>
  <si>
    <t>DD Note</t>
  </si>
  <si>
    <t>Unique identifier for the Acute Trust</t>
  </si>
  <si>
    <t>Date of birth</t>
  </si>
  <si>
    <t>Ethnic category</t>
  </si>
  <si>
    <t>Route of referral</t>
  </si>
  <si>
    <t>Cataract morphology</t>
  </si>
  <si>
    <t>Aetiology</t>
  </si>
  <si>
    <t>K1 – pre-operative</t>
  </si>
  <si>
    <t>K2 – pre-operative</t>
  </si>
  <si>
    <t>Formula used</t>
  </si>
  <si>
    <t>Encourage usage in accordance with the college guidelines:
&lt;22 mm Hoffer Q
22 – 24.5 mm Average of Hoffer Q, Holladay and SRK/T
24.6 0 26 mm Holladay
&gt;26mm SRK/T</t>
  </si>
  <si>
    <t>IOL model</t>
  </si>
  <si>
    <t>IOL power</t>
  </si>
  <si>
    <t>A constant used</t>
  </si>
  <si>
    <t>Anaesthetic</t>
  </si>
  <si>
    <t>Grade of staff administering
anaesthetic</t>
  </si>
  <si>
    <t>Type of anaesthetic</t>
  </si>
  <si>
    <t>Operation</t>
  </si>
  <si>
    <t>Type of admission</t>
  </si>
  <si>
    <t>Date of surgery</t>
  </si>
  <si>
    <t>Surgeon</t>
  </si>
  <si>
    <t>1st / 2nd eye</t>
  </si>
  <si>
    <t>Side of eye operation</t>
  </si>
  <si>
    <t>None</t>
  </si>
  <si>
    <t>Per-operative factors increasing
the difficulty of surgery</t>
  </si>
  <si>
    <t>IOL position</t>
  </si>
  <si>
    <t>Operative incidental events /
complications</t>
  </si>
  <si>
    <t>Follow up</t>
  </si>
  <si>
    <t>Footnote</t>
  </si>
  <si>
    <t>5 Byte Read Code</t>
  </si>
  <si>
    <t>NHS NUMBER</t>
  </si>
  <si>
    <t>ETHNIC CATEGORY</t>
  </si>
  <si>
    <t>The date on which the person was born.</t>
  </si>
  <si>
    <t>Purpose</t>
  </si>
  <si>
    <t>The grade of the operating surgeon</t>
  </si>
  <si>
    <t>Permissible Values</t>
  </si>
  <si>
    <t>Date on waiting list</t>
  </si>
  <si>
    <t>To establish how far from normal sight the patient's eye is at the start of surgery and thus to calculate the change post-operatively.</t>
  </si>
  <si>
    <t>To assess the comparison between the two eyes.</t>
  </si>
  <si>
    <t>To determine whether the fellow eye has already had cataract surgery</t>
  </si>
  <si>
    <t>The Eye facility in which the surgery occurred</t>
  </si>
  <si>
    <t>The method of the biometry machine used.</t>
  </si>
  <si>
    <t>The lens implant inserted into the operated eye as specified on the Holladay list of lens'.</t>
  </si>
  <si>
    <t>Audit and cross check to ensure data accuracy (duplicate data).</t>
  </si>
  <si>
    <t>The technical specification of the operation performed.</t>
  </si>
  <si>
    <t>The point at which the main incision into the eye commenced.</t>
  </si>
  <si>
    <t>The position of the surgeon in relation to the eye being operated on.</t>
  </si>
  <si>
    <t>Issues which in the opinion of the operating surgeon increase the complexity of surgery and may therefore affect the outcome.</t>
  </si>
  <si>
    <t>The position within the eye where the surgeon believes the lens implant to be located at the end of the operation.</t>
  </si>
  <si>
    <t>Additional Sedation</t>
  </si>
  <si>
    <t>Additional Medication</t>
  </si>
  <si>
    <t>Disposal</t>
  </si>
  <si>
    <t>an10 ccyy-mm-dd
e-GIF</t>
  </si>
  <si>
    <t>No.</t>
  </si>
  <si>
    <t>White</t>
  </si>
  <si>
    <t>Black Or Black British</t>
  </si>
  <si>
    <t>A</t>
  </si>
  <si>
    <t>British</t>
  </si>
  <si>
    <t>M</t>
  </si>
  <si>
    <t>Caribbean</t>
  </si>
  <si>
    <t>B</t>
  </si>
  <si>
    <t>Irish</t>
  </si>
  <si>
    <t>N</t>
  </si>
  <si>
    <t>African</t>
  </si>
  <si>
    <t>C</t>
  </si>
  <si>
    <t>Any other White background</t>
  </si>
  <si>
    <t>P</t>
  </si>
  <si>
    <t>Any other Black background</t>
  </si>
  <si>
    <t>Mixed</t>
  </si>
  <si>
    <t>Other Ethnic Groups</t>
  </si>
  <si>
    <t>D</t>
  </si>
  <si>
    <t>White and Black Caribbean</t>
  </si>
  <si>
    <t>R</t>
  </si>
  <si>
    <t>Chinese</t>
  </si>
  <si>
    <t>E</t>
  </si>
  <si>
    <t>White and Black African</t>
  </si>
  <si>
    <t>S</t>
  </si>
  <si>
    <t>Any other ethnic group</t>
  </si>
  <si>
    <t>F</t>
  </si>
  <si>
    <t>White and Asian</t>
  </si>
  <si>
    <t>G</t>
  </si>
  <si>
    <t>Any other mixed background</t>
  </si>
  <si>
    <t>Z</t>
  </si>
  <si>
    <t>Not stated</t>
  </si>
  <si>
    <t>Asian or Asian British</t>
  </si>
  <si>
    <t>H</t>
  </si>
  <si>
    <t>Indian</t>
  </si>
  <si>
    <t>J</t>
  </si>
  <si>
    <t>Pakistani</t>
  </si>
  <si>
    <t>K</t>
  </si>
  <si>
    <t>Bangladeshi</t>
  </si>
  <si>
    <t>L</t>
  </si>
  <si>
    <t>Any other Asian background</t>
  </si>
  <si>
    <t>The classification is phenotypical rather than genotypical, i.e. it does not provide codes for medical or scientific purposes.
Note that "0 Not Known" means that the sex of a PERSON has not been recorded. "9 Not Specified" means indeterminate, i.e. unable to be classified as either male or female.</t>
  </si>
  <si>
    <t>an2
The 16+1 new ethnic data categories defined in the 2001 census will become the national mandatory standard for the collection of ethnicity.</t>
  </si>
  <si>
    <t>Footnotes</t>
  </si>
  <si>
    <t>n10</t>
  </si>
  <si>
    <t>To assess whether delays affect outcome.</t>
  </si>
  <si>
    <t xml:space="preserve">To assess whether delays affect outcome. </t>
  </si>
  <si>
    <t>Type of anaesthetic staff</t>
  </si>
  <si>
    <t>To establish a baseline against which to compare the post-operative visual acuity (and hence vision change). 
To ensure the patient receives a complete ophthalmic evaluation prior to surgery.</t>
  </si>
  <si>
    <t>To assess the severity of overall visual dysfunction prior to surgery  (and hence some index of need).
To ensure the patient receives a complete ophthalmic evaluation prior to surgery.</t>
  </si>
  <si>
    <t>Sufficient to predict reduced post-operative vision.</t>
  </si>
  <si>
    <t>nnn.n
1dp
000.5 to 180.0 degrees</t>
  </si>
  <si>
    <t>The vast majority will be one of five. These do change with time and new formulas may be introduced.</t>
  </si>
  <si>
    <t xml:space="preserve">C90 Local anaesthetics for ophthalmology procedures: 
C90.1 Topical anaesthetic 
C90.2 Subconjunctival anaesthetic 
C90.3 Subtenons anaesthetic 
C90.4 Peribulbar anaesthetic 
C90.5 Retrobulbar anaesthetic 
C90.8 Other specified 
C90.9 Unspecified
General anaesthetic (Y80) </t>
  </si>
  <si>
    <t>28</t>
  </si>
  <si>
    <t>8, 28</t>
  </si>
  <si>
    <t xml:space="preserve">SITE CODE (OF TREATMENT) </t>
  </si>
  <si>
    <t>The date on which the cataract surgery takes place.</t>
  </si>
  <si>
    <t>The grade of the member of staff  assisting the operation.</t>
  </si>
  <si>
    <t>Includes all per and post op medicines administered on, in or around the eye or systemically.</t>
  </si>
  <si>
    <t>See footnote.</t>
  </si>
  <si>
    <t>Acute Trust</t>
  </si>
  <si>
    <t>an255 (max)
Free text</t>
  </si>
  <si>
    <t>To identify the person receiving healthcare and to inform the ongoing care process (for data management &amp; service delivery).</t>
  </si>
  <si>
    <t>The date on which the patient was placed on the waiting list for surgery</t>
  </si>
  <si>
    <t>To be used to correlate against outcomes and complications for research. 
To determine the correct approach to surgery for the patient and research causes.</t>
  </si>
  <si>
    <t>The formula used to derive  the power of the lens implant needed.</t>
  </si>
  <si>
    <t>To assess the accuracy of biometry and support lens selection.</t>
  </si>
  <si>
    <t xml:space="preserve">The type of staff actually administering the anaesthetic.  </t>
  </si>
  <si>
    <t>Satisfaction with quality of care throughout care pathway for cataract surgery</t>
  </si>
  <si>
    <t>The primary reason for cataract surgery.</t>
  </si>
  <si>
    <t>To assess the accuracy of biometry and support lens selection.  
To monitor the performance of lens implants.</t>
  </si>
  <si>
    <t>Current medications</t>
  </si>
  <si>
    <t>Standard description of how the patient is admitted to care.</t>
  </si>
  <si>
    <t xml:space="preserve">To identify inpatient admissions: these are likely to have more complex pathology and need to be isolated for analysis.
NB - Most patients will be day case.  </t>
  </si>
  <si>
    <t>To identify the treatment centre providing this patient's cataract care.</t>
  </si>
  <si>
    <t>END DATE (EPISODE)</t>
  </si>
  <si>
    <t>Follow-up arrangements</t>
  </si>
  <si>
    <t>Hyalase</t>
  </si>
  <si>
    <t>To allow comparison and conversion of Near Vision measurements recorded using different standards.</t>
  </si>
  <si>
    <t>To enable grouping of the methods for measuring Near Visual Acuity in order to consider accuracy of measurements.</t>
  </si>
  <si>
    <t>The standard being used to measure Near Visual Acuity.</t>
  </si>
  <si>
    <t>Mandatory collection of at least one of these distance visual acuity scores</t>
  </si>
  <si>
    <t>Mandatory collection of at least one of these near visual acuity scores</t>
  </si>
  <si>
    <t>A measurement of vision using the specified Visual Acuity Standard.
The near visual acuity of the eye that is going to have the cataract operation, taken from the most recent measure of visual acuity taken before surgery for that eye.</t>
  </si>
  <si>
    <t>A measurement of vision using the specified Visual Acuity Standard.
The near visual acuity of the eye that is NOT going to have the cataract operation, taken from the most recent measure of visual acuity taken before surgery for that eye.</t>
  </si>
  <si>
    <t>Biometry</t>
  </si>
  <si>
    <t>an255 (max)
More than one value may be recorded.
---
None
Ptosis
External eye infection
Hypotony
Raised intraocular pressure
Corneal oedema / striae
Wound leak
Wound Dehiscence
Shallow anterior chamber
Uveitis
Hypopyon 
Endophthalmitis
Hyphaema
Vitreous to section
Vitreous in Chamber
Iris prolapse
Pupil block
IOL decentered / subluxed
IOL dislocated into vitreous
Anterior capsulophimosis
Posterior capsule opacity 
Retained soft lens matter
Cystoid macular oedema
Retinal tear
Retinal detachment
Choroidal haemorrhage
Globe perforation
Other
---</t>
  </si>
  <si>
    <t>Arrangements for future care</t>
  </si>
  <si>
    <t>a50
---
Appointment Arranged
Referral made
No further care arranged
Other
---</t>
  </si>
  <si>
    <t>Description of the intended operation</t>
  </si>
  <si>
    <t>To allow comparison with actual operation to definitively identify unplanned procedures.</t>
  </si>
  <si>
    <t>Listed for surgery</t>
  </si>
  <si>
    <t>Incision length</t>
  </si>
  <si>
    <t>The length of the incision made during the procedure.</t>
  </si>
  <si>
    <t>Additional surgical
procedures</t>
  </si>
  <si>
    <r>
      <t>±nn.nn</t>
    </r>
    <r>
      <rPr>
        <sz val="10"/>
        <rFont val="Arial"/>
        <family val="2"/>
      </rPr>
      <t xml:space="preserve"> indicates a positive </t>
    </r>
    <r>
      <rPr>
        <i/>
        <u val="single"/>
        <sz val="10"/>
        <rFont val="Arial"/>
        <family val="2"/>
      </rPr>
      <t>or</t>
    </r>
    <r>
      <rPr>
        <sz val="10"/>
        <rFont val="Arial"/>
        <family val="2"/>
      </rPr>
      <t xml:space="preserve"> negative 4-digit numeric, to 2 decimal places.  </t>
    </r>
    <r>
      <rPr>
        <i/>
        <sz val="10"/>
        <rFont val="Arial"/>
        <family val="2"/>
      </rPr>
      <t xml:space="preserve">It is essential to specifiy if the value is positive or negative.  </t>
    </r>
  </si>
  <si>
    <t>a3
---
Yes
No
---</t>
  </si>
  <si>
    <t>a5
---
Left
Right
---</t>
  </si>
  <si>
    <t>a3</t>
  </si>
  <si>
    <t>a5</t>
  </si>
  <si>
    <t>an20
---
Dioptres
mm
---</t>
  </si>
  <si>
    <t>a10
---
First
Second
---</t>
  </si>
  <si>
    <t>an50
---
Phacoemulsification
ECCE
Aspiration of lens
ICCE
---</t>
  </si>
  <si>
    <t>an20
---
Cornea
Sclera
Pars plana
Limbal
---</t>
  </si>
  <si>
    <t>a50
---
Improved
No change
Worse than pre-operatively
---</t>
  </si>
  <si>
    <t>a50
---
Satisfied
Neither satisfied nor dissatisfied
Dissatisfied
---</t>
  </si>
  <si>
    <t>Maintaining the order of lists of 'Permissible values' is essential.</t>
  </si>
  <si>
    <t xml:space="preserve">Where multiple values are extracted, they should be contained within one cell (if using a spreadsheet) or one field (if using a database), with values separated by a semi-colon (no spaces).  </t>
  </si>
  <si>
    <r>
      <t>Data item 1.07</t>
    </r>
    <r>
      <rPr>
        <sz val="10"/>
        <rFont val="Arial"/>
        <family val="0"/>
      </rPr>
      <t xml:space="preserve"> (Post Code of Usual Address):  the data recorded should be the first phrase (a 3- </t>
    </r>
    <r>
      <rPr>
        <i/>
        <u val="single"/>
        <sz val="10"/>
        <rFont val="Arial"/>
        <family val="2"/>
      </rPr>
      <t>or</t>
    </r>
    <r>
      <rPr>
        <sz val="10"/>
        <rFont val="Arial"/>
        <family val="2"/>
      </rPr>
      <t xml:space="preserve"> </t>
    </r>
    <r>
      <rPr>
        <sz val="10"/>
        <rFont val="Arial"/>
        <family val="0"/>
      </rPr>
      <t xml:space="preserve">4-character alpha-numeric) of the full postcode, as set out in the Postcode Directory.  If the first phrase is 3 characters, the 4th character should be a space and should not be the first character of the second phrase.  </t>
    </r>
  </si>
  <si>
    <t xml:space="preserve">
'AB1 ' or 
'AB1C' or 'AB12'</t>
  </si>
  <si>
    <t>Operative procedures that were performed at the same time as cataract surgery.</t>
  </si>
  <si>
    <t>Please see 'Appendix 2- OPCS 4.3' for full list of codes.</t>
  </si>
  <si>
    <t xml:space="preserve">C71        </t>
  </si>
  <si>
    <t xml:space="preserve">Extracapsular extraction of lens </t>
  </si>
  <si>
    <t xml:space="preserve">Note:       </t>
  </si>
  <si>
    <t>Use as additional code when associated with concurrent insertion of prosthetic replacement for lens (C75.1)</t>
  </si>
  <si>
    <t>Use supplementary code for concurrent insertion of iris hooks (C64.7)</t>
  </si>
  <si>
    <t xml:space="preserve">                </t>
  </si>
  <si>
    <t>Use supplementary code for concurrent insertion of capsule tension ring (C77.6)</t>
  </si>
  <si>
    <t>C71.1</t>
  </si>
  <si>
    <t xml:space="preserve">Simple linear extraction of lens </t>
  </si>
  <si>
    <t xml:space="preserve">Includes:   </t>
  </si>
  <si>
    <t xml:space="preserve">Needling of lens for cataract </t>
  </si>
  <si>
    <t>C71.2</t>
  </si>
  <si>
    <t xml:space="preserve">Phakoemulsification of lens </t>
  </si>
  <si>
    <t>C71.3</t>
  </si>
  <si>
    <t xml:space="preserve">Aspiration of lens </t>
  </si>
  <si>
    <t>C71.8</t>
  </si>
  <si>
    <t xml:space="preserve">Other specified </t>
  </si>
  <si>
    <t>C71.9</t>
  </si>
  <si>
    <t xml:space="preserve">Unspecified </t>
  </si>
  <si>
    <t xml:space="preserve">C72        </t>
  </si>
  <si>
    <t xml:space="preserve">Intracapsular extraction of lens </t>
  </si>
  <si>
    <t>Use supplementary code for concurrent insertion of iris</t>
  </si>
  <si>
    <t>C72.1</t>
  </si>
  <si>
    <t>Forceps extraction of lens</t>
  </si>
  <si>
    <t>C72.2</t>
  </si>
  <si>
    <t>Suction extraction of lens</t>
  </si>
  <si>
    <t>C72.3</t>
  </si>
  <si>
    <t>Cryoextraction of lens</t>
  </si>
  <si>
    <t xml:space="preserve">C72.8 </t>
  </si>
  <si>
    <t>Other specified</t>
  </si>
  <si>
    <t>C72.9</t>
  </si>
  <si>
    <t>Unspecified</t>
  </si>
  <si>
    <t>C73</t>
  </si>
  <si>
    <t>Incision of capsule of lens</t>
  </si>
  <si>
    <t xml:space="preserve">    </t>
  </si>
  <si>
    <t xml:space="preserve">           </t>
  </si>
  <si>
    <r>
      <t>Data item 6.11</t>
    </r>
    <r>
      <rPr>
        <sz val="10"/>
        <rFont val="Arial"/>
        <family val="2"/>
      </rPr>
      <t xml:space="preserve"> (K1 - post-operative):  the data recorded should be in the format nn.nn, with a value of- 
30.00 </t>
    </r>
    <r>
      <rPr>
        <u val="single"/>
        <sz val="10"/>
        <rFont val="Arial"/>
        <family val="2"/>
      </rPr>
      <t>&lt;</t>
    </r>
    <r>
      <rPr>
        <sz val="10"/>
        <rFont val="Arial"/>
        <family val="2"/>
      </rPr>
      <t xml:space="preserve"> nn.nn </t>
    </r>
    <r>
      <rPr>
        <u val="single"/>
        <sz val="10"/>
        <rFont val="Arial"/>
        <family val="2"/>
      </rPr>
      <t>&lt;</t>
    </r>
    <r>
      <rPr>
        <sz val="10"/>
        <rFont val="Arial"/>
        <family val="2"/>
      </rPr>
      <t xml:space="preserve"> 50.00 in dioptres (D)
06.50 </t>
    </r>
    <r>
      <rPr>
        <u val="single"/>
        <sz val="10"/>
        <rFont val="Arial"/>
        <family val="2"/>
      </rPr>
      <t>&lt;</t>
    </r>
    <r>
      <rPr>
        <sz val="10"/>
        <rFont val="Arial"/>
        <family val="2"/>
      </rPr>
      <t xml:space="preserve"> nn.nn &lt; 09.00 in millimetres (mm)</t>
    </r>
  </si>
  <si>
    <r>
      <t>Data item 6.12</t>
    </r>
    <r>
      <rPr>
        <sz val="10"/>
        <rFont val="Arial"/>
        <family val="2"/>
      </rPr>
      <t xml:space="preserve"> (K2 - post-operative):  the data recorded should be in the format nn.nn, with a value of- 
30.00 </t>
    </r>
    <r>
      <rPr>
        <u val="single"/>
        <sz val="10"/>
        <rFont val="Arial"/>
        <family val="2"/>
      </rPr>
      <t>&lt;</t>
    </r>
    <r>
      <rPr>
        <sz val="10"/>
        <rFont val="Arial"/>
        <family val="2"/>
      </rPr>
      <t xml:space="preserve"> nn.nn </t>
    </r>
    <r>
      <rPr>
        <u val="single"/>
        <sz val="10"/>
        <rFont val="Arial"/>
        <family val="2"/>
      </rPr>
      <t>&lt;</t>
    </r>
    <r>
      <rPr>
        <sz val="10"/>
        <rFont val="Arial"/>
        <family val="2"/>
      </rPr>
      <t xml:space="preserve"> 50.00 in dioptres (D)
06.50 </t>
    </r>
    <r>
      <rPr>
        <u val="single"/>
        <sz val="10"/>
        <rFont val="Arial"/>
        <family val="2"/>
      </rPr>
      <t>&lt;</t>
    </r>
    <r>
      <rPr>
        <sz val="10"/>
        <rFont val="Arial"/>
        <family val="2"/>
      </rPr>
      <t xml:space="preserve"> nn.nn &lt; 09.00 in millimetres (mm)</t>
    </r>
  </si>
  <si>
    <t>30.00 &lt; nn.nn &lt; 50.00 (D)
06.50 &lt; nn.nn &lt; 09.00 (mm)</t>
  </si>
  <si>
    <t>000.5 &lt; nnn.n &lt; 180.0 °</t>
  </si>
  <si>
    <t>Non-standard (data item-specific) permissible values should be recorded as a 1:1 relationship to the actual information (i.e., extract the actual input data rather than substitute by numerical values via an algorithm).  
The purposes of this are to:
 - facilitate validation of data at point of extraction;
 - facilitate analyses by extracting recognisable terminology rather than repetitive numerical lists;  
 - to ensure results are not misinterpreted by considering numerical transformations as quantified results (e.g. if 01 = negligible and 05 = extreme, 03 ≠ moderate).</t>
  </si>
  <si>
    <t>1:1 algorithms for non-standard permissible values</t>
  </si>
  <si>
    <t>All 'Permissible value' cells</t>
  </si>
  <si>
    <t xml:space="preserve">Each 'Permissible value' cell provides a format for the data to be extract in, and may include further advice, a range of values, or a list of permissible values.  </t>
  </si>
  <si>
    <t xml:space="preserve">Lists of actual permissible values are preceeded and followed by three hyphens.  The purpose of this is to separate these actual values from the remaining content of the 'Permissible values' cell.  </t>
  </si>
  <si>
    <t xml:space="preserve">Use supplementary code for concurrent insertion of capsule tension ring (C77.6) </t>
  </si>
  <si>
    <t>C73.1</t>
  </si>
  <si>
    <t>Membranectomy of lens</t>
  </si>
  <si>
    <t xml:space="preserve">C73.2  </t>
  </si>
  <si>
    <t>Capsulotomy of anterior lens capsule</t>
  </si>
  <si>
    <t>C73.3</t>
  </si>
  <si>
    <t>Capsulotomy of posterior lens capsule</t>
  </si>
  <si>
    <t>C73.4</t>
  </si>
  <si>
    <t>Capsulotomy of lens nec</t>
  </si>
  <si>
    <t>C73.8</t>
  </si>
  <si>
    <t>C73.9</t>
  </si>
  <si>
    <t>C74</t>
  </si>
  <si>
    <t>Other extraction of lens</t>
  </si>
  <si>
    <t xml:space="preserve">           Note:       </t>
  </si>
  <si>
    <t xml:space="preserve">Use supplementary code for concurrent insertion of iris hooks (C64.7) </t>
  </si>
  <si>
    <t>C74.1</t>
  </si>
  <si>
    <t>Curettage of lens</t>
  </si>
  <si>
    <t>C74.2</t>
  </si>
  <si>
    <t>Discission of cataract</t>
  </si>
  <si>
    <t>C74.3</t>
  </si>
  <si>
    <t>Mechanical lensectomy</t>
  </si>
  <si>
    <r>
      <t xml:space="preserve">           </t>
    </r>
    <r>
      <rPr>
        <i/>
        <sz val="10"/>
        <rFont val="Arial"/>
        <family val="2"/>
      </rPr>
      <t xml:space="preserve">Includes: </t>
    </r>
  </si>
  <si>
    <t xml:space="preserve">Pars plana lensectomy </t>
  </si>
  <si>
    <t>C74.8</t>
  </si>
  <si>
    <t>C74.9</t>
  </si>
  <si>
    <t>C75</t>
  </si>
  <si>
    <t>Prosthesis of lens</t>
  </si>
  <si>
    <t xml:space="preserve">Excludes:  </t>
  </si>
  <si>
    <t>Placement of therapeutic contact lens on to cornea (C51.5)</t>
  </si>
  <si>
    <t xml:space="preserve">Note:  </t>
  </si>
  <si>
    <t>Use supplementary code to identify method of concurrent extraction of lens</t>
  </si>
  <si>
    <t>C75.1</t>
  </si>
  <si>
    <t>Insertion of prosthetic replacement for lens</t>
  </si>
  <si>
    <t>C75.2</t>
  </si>
  <si>
    <t>Revision of prosthetic replacement for lens</t>
  </si>
  <si>
    <t>C75.3</t>
  </si>
  <si>
    <t>Removal of prosthetic replacement for lens</t>
  </si>
  <si>
    <t>C75.4</t>
  </si>
  <si>
    <t>Insertion of prosthetic replacement for lens using suture fixation</t>
  </si>
  <si>
    <t xml:space="preserve">Includes:  </t>
  </si>
  <si>
    <t>Suture fixation of lens implant</t>
  </si>
  <si>
    <t xml:space="preserve">C75.8 </t>
  </si>
  <si>
    <t>C75.9</t>
  </si>
  <si>
    <t>C77</t>
  </si>
  <si>
    <t>Other operations on lens</t>
  </si>
  <si>
    <t>C77.1</t>
  </si>
  <si>
    <t>Capsulectomy</t>
  </si>
  <si>
    <t>C77.2</t>
  </si>
  <si>
    <t>Couching of lens</t>
  </si>
  <si>
    <t xml:space="preserve">C77.3 </t>
  </si>
  <si>
    <t>Biopsy of lesion of lens</t>
  </si>
  <si>
    <t xml:space="preserve">           Includes:</t>
  </si>
  <si>
    <t>Biopsy of lens</t>
  </si>
  <si>
    <t xml:space="preserve">C77.4 </t>
  </si>
  <si>
    <t>Surgicial removal of foreign body from lens</t>
  </si>
  <si>
    <t>C77.5</t>
  </si>
  <si>
    <t>Magnetic extraction of foreign body from lens</t>
  </si>
  <si>
    <t>C77.6</t>
  </si>
  <si>
    <t>Insertion of capsule tension ring</t>
  </si>
  <si>
    <t>Use as supplementary code when associated with concurrent extraction of lens (C71-C74)</t>
  </si>
  <si>
    <t>C77.8</t>
  </si>
  <si>
    <t>C77.9</t>
  </si>
  <si>
    <t>C79</t>
  </si>
  <si>
    <t>Operations on vitreous body</t>
  </si>
  <si>
    <t>C79.1</t>
  </si>
  <si>
    <t>Vitrectomy using anterior approach</t>
  </si>
  <si>
    <t xml:space="preserve">           Note:</t>
  </si>
  <si>
    <t>Use supplementary code for concurrent tamponade of retina (C79.5, C79.6)</t>
  </si>
  <si>
    <t xml:space="preserve">C79.2 </t>
  </si>
  <si>
    <t>Vitrectomy using pars plana approach</t>
  </si>
  <si>
    <t>Vitrectomy nec</t>
  </si>
  <si>
    <t xml:space="preserve">Use supplementary code for concurrent tamponade of retina (C79.5, C79.6) </t>
  </si>
  <si>
    <t xml:space="preserve">C79.3 </t>
  </si>
  <si>
    <t>Injection of vitreous substitute into vitreous body nec</t>
  </si>
  <si>
    <t xml:space="preserve">           Excludes:</t>
  </si>
  <si>
    <t>Internal tamponade of retina using gas (C79.5)</t>
  </si>
  <si>
    <t xml:space="preserve">Internal tamponade of retina using liquid (C79.6) </t>
  </si>
  <si>
    <t xml:space="preserve">C79.4          </t>
  </si>
  <si>
    <t>Injection into vitreous body nec</t>
  </si>
  <si>
    <t xml:space="preserve">C79.5 </t>
  </si>
  <si>
    <t>Internal tamponade of retina using gas</t>
  </si>
  <si>
    <r>
      <t xml:space="preserve">           </t>
    </r>
    <r>
      <rPr>
        <i/>
        <sz val="10"/>
        <rFont val="Arial"/>
        <family val="2"/>
      </rPr>
      <t>Includes:</t>
    </r>
  </si>
  <si>
    <t>Internal tamponade of retina using air</t>
  </si>
  <si>
    <t xml:space="preserve">           Note: </t>
  </si>
  <si>
    <t>Use as secondary code when associated with vitrectomy (C79.1, C79.2)</t>
  </si>
  <si>
    <t>C79.6</t>
  </si>
  <si>
    <t>Internal tamponade of retina using liquid</t>
  </si>
  <si>
    <t>Includes</t>
  </si>
  <si>
    <t>Internal tamponade of retina using oil or heavy liquids (heavies)</t>
  </si>
  <si>
    <t xml:space="preserve">C79.7            </t>
  </si>
  <si>
    <t>Removal of internal tamponade agent from vitreous body</t>
  </si>
  <si>
    <t>C79.8</t>
  </si>
  <si>
    <t xml:space="preserve">C79.9 </t>
  </si>
  <si>
    <t>Other operative incidental events/complications</t>
  </si>
  <si>
    <t>Free text field for any medication administered by any route during or after the operation whilst the patient is in the operative environment.</t>
  </si>
  <si>
    <t>Subjective assessment of benefit</t>
  </si>
  <si>
    <t>Patient's subjective view of visual outcome of surgery</t>
  </si>
  <si>
    <t>Patient's satisfaction with the outcome of surgery</t>
  </si>
  <si>
    <t xml:space="preserve">To allow safe analysis of cataract care and epidemiology with respect to geographical location.  </t>
  </si>
  <si>
    <t>To confirm the identity of the person receiving healthcare and to inform the ongoing care process (for data management &amp; service delivery).</t>
  </si>
  <si>
    <t xml:space="preserve">A classification of the patient's gender.  </t>
  </si>
  <si>
    <t>PERSON GENDER CURRENT</t>
  </si>
  <si>
    <t>ICD10 /                  OPCS4.3</t>
  </si>
  <si>
    <t>Date on which patient attends the hospital / clinical area for pre-operative assessment of cataract</t>
  </si>
  <si>
    <t>Date of pre-operative assessment</t>
  </si>
  <si>
    <t>To allow comparison and conversion of Visual Acuity measurements recorded using different standards.</t>
  </si>
  <si>
    <t>The clinical appearance of the cataract on  ophthalmic examination.</t>
  </si>
  <si>
    <t>N10</t>
  </si>
  <si>
    <t>N8</t>
  </si>
  <si>
    <t>N5</t>
  </si>
  <si>
    <t>The near vision reading scale, consisting of pieces of text in different standard font sizes, is the 'Faculty of ophthalmologists approved near vision chart' and the scale proceeds as follows:</t>
  </si>
  <si>
    <t>Reference</t>
  </si>
  <si>
    <t>Guidance</t>
  </si>
  <si>
    <t>First Phrase of Post Code of Usual Address</t>
  </si>
  <si>
    <t>Implementation Priority
(1,2,3)</t>
  </si>
  <si>
    <t>Mandatory</t>
  </si>
  <si>
    <t>FOR COMPLETION</t>
  </si>
  <si>
    <t>Source
(1,2,3)</t>
  </si>
  <si>
    <t>Collection Status</t>
  </si>
  <si>
    <t>Desirable</t>
  </si>
  <si>
    <t>The full postcode of the patient’s home address.</t>
  </si>
  <si>
    <t>Bilateral surgery is better handled with two CND entries – the rest of the dataset does not allow values for right and left eyes.</t>
  </si>
  <si>
    <t>Rarely performed but essential if outputs regarding surgically induced refractive change are to be generated.</t>
  </si>
  <si>
    <t>Each Trust may want to pseudoanonymise patients with a lookup table held on the cataract EPR software</t>
  </si>
  <si>
    <t>18, 21</t>
  </si>
  <si>
    <t>1</t>
  </si>
  <si>
    <t>2</t>
  </si>
  <si>
    <t>27</t>
  </si>
  <si>
    <t>Distance Visual Acuity Measurement Standard</t>
  </si>
  <si>
    <t>The standard which is being used to measure Distance Visual Acuity.</t>
  </si>
  <si>
    <t xml:space="preserve">To enable identification of alternative procedures for measuring Distance Visual Acuity in order to understand likely accuracy of measurements.
More than one method may be employed on a given occasion. </t>
  </si>
  <si>
    <t>an50 
---
Snellen
Log MAR 
LogMAR single letter scoring
Decimal
---</t>
  </si>
  <si>
    <r>
      <t xml:space="preserve">
</t>
    </r>
    <r>
      <rPr>
        <b/>
        <sz val="8"/>
        <rFont val="Arial"/>
        <family val="2"/>
      </rPr>
      <t>Snellen</t>
    </r>
    <r>
      <rPr>
        <sz val="8"/>
        <rFont val="Arial"/>
        <family val="2"/>
      </rPr>
      <t xml:space="preserve">
6/3
6/4
6/5
6/6
6/9
6/12
6/18
6/24
6/36
6/48
6/60
5/60
4/60
3/60
2/60
1/60
0.5/60
0.5/120
0.5/240
0.5/480</t>
    </r>
  </si>
  <si>
    <r>
      <rPr>
        <b/>
        <sz val="8"/>
        <rFont val="Arial"/>
        <family val="2"/>
      </rPr>
      <t xml:space="preserve">
Decimal</t>
    </r>
    <r>
      <rPr>
        <sz val="8"/>
        <rFont val="Arial"/>
        <family val="2"/>
      </rPr>
      <t xml:space="preserve">
2.00
1.50
1.20
1.00
0.67
0.50
0.33
0.25
0.17
0.13
0.10
0.08
0.07
0.05
0.03
0.02
0.01
0.004
0.002
0.001</t>
    </r>
  </si>
  <si>
    <t>12</t>
  </si>
  <si>
    <t>3; 4</t>
  </si>
  <si>
    <t>5</t>
  </si>
  <si>
    <t>22</t>
  </si>
  <si>
    <t>an50
---
Subjective
Focimetry
Autorefraction
Retinoscopy
---</t>
  </si>
  <si>
    <t>Keratometry units</t>
  </si>
  <si>
    <t>Unit of measurement/recording of Keratometry for K1 and K2.</t>
  </si>
  <si>
    <t>As assessed by focimetry, autorefraction, subjective refraction or retinoscopy (specify)
Refractive components should all be specified: Sphere (with sign); Cylinder (with sign); Cylinder Axis (degrees); Reading Addition
Correction should be recorded ignoring prism
Dioptres to two decimal places</t>
  </si>
  <si>
    <t>Pre-operative assessment</t>
  </si>
  <si>
    <t>Patient</t>
  </si>
  <si>
    <t>Body Mass Index</t>
  </si>
  <si>
    <t>Indicators or general health status relevant to anaesthetic and surgical risks.</t>
  </si>
  <si>
    <t>n.nn; 2dp 
meters</t>
  </si>
  <si>
    <t>nnn 
kilograms</t>
  </si>
  <si>
    <t>Data Item Description</t>
  </si>
  <si>
    <t>The procedure by which the distance visual acuity is obtained:
Distance vision (sight test) with glasses or other optical correction preceeded by a test of refraction.
Distance vision (sight test) using 'every day' usual correction with glasses or other optical correction.
Distance vision (sight test) without glasses or other optical correction, using the pinhole assessment.
Distance vision (sight test) without glasses or other optical correction, and without using the pinhole assessment.</t>
  </si>
  <si>
    <t>an50 
---
Best corrected distance visual acuity
Habitual distance visual acuity
Pinhole distance visual acuity
Unaided distance visual acuity
---</t>
  </si>
  <si>
    <t>Distance Visual Acuity Measurement Method</t>
  </si>
  <si>
    <t>Best Corrected Near Visual Acuity' means near (reading) vision with glasses or other optical correction with a test of refraction.
Habitual Near Visual Acuity' means near (reading) vision using 'every day' usual correction with glasses or other optical correction.
Unaided Near Visual Acuity' means near (reading) vision without glasses or other optical correction.</t>
  </si>
  <si>
    <t xml:space="preserve">The method used to obtain a refraction value. 
This may be obtained by measurement of the patient's current glasses (focimetry) or by refraction of the patient at the time (either automated or manual including either subjective or retinoscopic refractions).  </t>
  </si>
  <si>
    <t>Near Visual Acuity Measurement Method</t>
  </si>
  <si>
    <t>Near Visual Acuity Measurement Standard</t>
  </si>
  <si>
    <t>Pre-operative Distance Visual Acuity 
Eye for Surgery</t>
  </si>
  <si>
    <t>Pre-operative Near Visual Acuity 
Eye for Surgery</t>
  </si>
  <si>
    <t>Pre-operative Near Visual Acuity 
Fellow Eye 
(eye not for surgery)</t>
  </si>
  <si>
    <t>Pre-operative Distance Visual Acuity 
Fellow Eye 
(eye not for surgery)</t>
  </si>
  <si>
    <t>The spherical component of the optical correction required by the patient prior to surgery for the eye for surgery.  
The sphere is the base correction upon which cylinder, reading addition (and prism) may be superimposed</t>
  </si>
  <si>
    <t>Refraction 
Eye for Surgery
Sphere</t>
  </si>
  <si>
    <t>Refraction 
Eye for Surgery
Cylinder</t>
  </si>
  <si>
    <t>Refraction
Eye for Surgery
Axis of Cylinder</t>
  </si>
  <si>
    <t>Refraction 
Eye for Surgery
Reading Add</t>
  </si>
  <si>
    <t>Refraction 
Fellow Eye 
Sphere</t>
  </si>
  <si>
    <t>Refraction 
Fellow Eye 
Cylinder</t>
  </si>
  <si>
    <t>Refraction 
Fellow Eye 
Axis of Cylinder</t>
  </si>
  <si>
    <t>Refraction 
Fellow Eye 
Reading Add</t>
  </si>
  <si>
    <t>an50 
---
Best corrected near visual acuity
Habitual near visual acuity
Unaided near visual acuity
---</t>
  </si>
  <si>
    <t>The cylindrical correction superimposed on 2.12 as part of the patient's refraction for the eye for surgery.</t>
  </si>
  <si>
    <t>The axis of the cylindrical refraction in 2.13 for the eye for surgery.</t>
  </si>
  <si>
    <t>Side of eye for surgery</t>
  </si>
  <si>
    <t>The amount of addition to the refraction in 2.12 - 2.14  that is prescribed for near vision for the eye for surgery.</t>
  </si>
  <si>
    <t>The spherical component of the optical correction required by the patient prior to surgery for the fellow eye.  
The sphere is the base correction upon which cylinder, reading addition (and prism) may be superimposed</t>
  </si>
  <si>
    <t>The cylindrical correction superimposed on 2.16 as part of the patient's refraction for the fellow eye.</t>
  </si>
  <si>
    <t>The axis of the cylindrical refraction in 2.17 for the fellow eye.</t>
  </si>
  <si>
    <t>The amount of addition to the refraction in 2.16 - 2.18  that is prescribed for near vision for the eye for surgery.</t>
  </si>
  <si>
    <t>an255 (max)
More than one value may be recorded.
---
Nuclear sclerosis
Brunescent Nucleus
Cortical
Posterior sub capsular
Mature (white cortex)
Hyper mature / Morgagnian
Watercleft
Retrodot
Coronary
Polar
Lamellar
Clear crystalline lens
Unknown
Other
---</t>
  </si>
  <si>
    <t>To be used to correlate against outcomes and complications for research. 
To determine the correct approach to surgery for the patient.
Cataract type required for NHS coding</t>
  </si>
  <si>
    <t>an50
---
Type I
Type II
Unknown
---</t>
  </si>
  <si>
    <t>nn.nn; 2dp</t>
  </si>
  <si>
    <t>Existing diagnosis of diabetes 
(with or without presence diabetic retinopathy).</t>
  </si>
  <si>
    <t>Current type of treatment for diabetes.</t>
  </si>
  <si>
    <t>an255 (max)
More than one value may be recorded
---
Diet
Oral Hypoglycaemics
Insulin
---</t>
  </si>
  <si>
    <t>Any anti-coagulant drugs currently used</t>
  </si>
  <si>
    <t>Any alpha-blocker drugs currently used</t>
  </si>
  <si>
    <t>Current anti-coagulant</t>
  </si>
  <si>
    <t>Current alpha-blocker</t>
  </si>
  <si>
    <t xml:space="preserve">Indicators or general health status relevant to anaesthetic and surgical risks.
To identify any medicines that may influence treatment and/or increase the risks of complications. 
</t>
  </si>
  <si>
    <t>Anti-coagulants - Yes or No</t>
  </si>
  <si>
    <t>Alpha-blockers - Yes or No</t>
  </si>
  <si>
    <t>General systemic conditions affecting the patient's ability to participate and cooperate with anaesthetic and surgical procedures, which in the opinion of the clinician may be significant predictors of surgical difficulty or potential adverse outcomes.</t>
  </si>
  <si>
    <t>To identify issues pre-operatively which may create difficuty with procedure and identify reasons why complications or adverse outcomes may be more frequent.</t>
  </si>
  <si>
    <t>Mandatory collection, where applicable, otherwise 
None must be confirmed.</t>
  </si>
  <si>
    <t>Ability to cooperate with procedure: Pre-operative medical conditions.</t>
  </si>
  <si>
    <t>an255 (max)
More than one value may be recorded.
---
Age Related
Diabetic
Uveitic
Drug induced
Congenital
Metabolic (excluding diabetes)
Atopic
Familial
Traumatic
Post vitrectomy
Unknown
Other (specify)
---</t>
  </si>
  <si>
    <t>an255 (max)
More than one value may be recorded or None
---
Inability to lie flat for cardiopulmonary or orthopaedic reasons
Inability to cooperate adequately- Extreme fear/anxiety
Inability to co-operate adequately- Learning difficulty
Inability to co-operate adequately- Other (specify)
---</t>
  </si>
  <si>
    <t>Co-pathology sufficiently severe to be considered a cause for a reduced visual prognosis</t>
  </si>
  <si>
    <t>The presence of any of the above co-pathologies does not necessarily imply a 'guarded visual prognosis' and therefore this field is needed to identify whether the co-pathologies mentioned might impair the visual outcome of cataract surgery. This is vital to give accurate information to patients and for fair comparisons between surgeons.</t>
  </si>
  <si>
    <t>The order of the permissible values should preferably be listed in the order provided to maintain national consistency with multiple options separated by a semi-colon.</t>
  </si>
  <si>
    <t>Record of all important ocular co-pathologies to facilitate future identification of items which may influcence outcome</t>
  </si>
  <si>
    <t>6,7,22</t>
  </si>
  <si>
    <t>an255 (max)
---
Phakoemulsification
IOL implant
Refractive procedure
Penetrating keratoplasty
Glaucoma filtering procedure
Mechanical pupil dilation
Sphincterotomy
Iridectomy
Capsule tension ring
Posterior capsule capsulorrhexis / capsulotomy
Posterior segment vitreoretinal procedure
Other
---</t>
  </si>
  <si>
    <t>J1</t>
  </si>
  <si>
    <t>J1-J2</t>
  </si>
  <si>
    <t>J1-J3</t>
  </si>
  <si>
    <t>J1-J5</t>
  </si>
  <si>
    <t>J3-J6</t>
  </si>
  <si>
    <t>J4-J7</t>
  </si>
  <si>
    <t>J5-J9</t>
  </si>
  <si>
    <t>J8-J12</t>
  </si>
  <si>
    <t>J9-J12</t>
  </si>
  <si>
    <t>J10-J15</t>
  </si>
  <si>
    <t>J15-J18</t>
  </si>
  <si>
    <t>6/6</t>
  </si>
  <si>
    <t>N3.2</t>
  </si>
  <si>
    <t>6/7.5</t>
  </si>
  <si>
    <t>N4</t>
  </si>
  <si>
    <t>6/9.5</t>
  </si>
  <si>
    <t>6/11</t>
  </si>
  <si>
    <t>N6.3</t>
  </si>
  <si>
    <t>6/15</t>
  </si>
  <si>
    <t>6/18</t>
  </si>
  <si>
    <t>6/23</t>
  </si>
  <si>
    <t>N12.5</t>
  </si>
  <si>
    <t>6/30</t>
  </si>
  <si>
    <t>N16</t>
  </si>
  <si>
    <t>6/37</t>
  </si>
  <si>
    <t>N20</t>
  </si>
  <si>
    <t>6/47</t>
  </si>
  <si>
    <t>N25</t>
  </si>
  <si>
    <t>6/60</t>
  </si>
  <si>
    <t>N32</t>
  </si>
  <si>
    <t>6/75</t>
  </si>
  <si>
    <t>N40</t>
  </si>
  <si>
    <t>6/95</t>
  </si>
  <si>
    <t>N50</t>
  </si>
  <si>
    <t>Reduced Snellen Equivalent
(40cm)</t>
  </si>
  <si>
    <t>Faculty of Ophthalmologists Approved Near Vision Chart (Points)</t>
  </si>
  <si>
    <t>Jaeger 
(Approx)</t>
  </si>
  <si>
    <t>Reduced LogMAR
Equivalent</t>
  </si>
  <si>
    <t>an50 - See footnote
---
Reduced log MAR 
Reduced Snellen
Faculty of Ophthalmologists reading chart 'N' Score 
Jaeger reading chart 'J' Score
---</t>
  </si>
  <si>
    <t>The curvature of the cornea as measured in either dioptres or mm radius of curvature. Axis measured is 90 degrees from that specified in 3.02.</t>
  </si>
  <si>
    <t>The angle that K1 (3.02) was measured.</t>
  </si>
  <si>
    <t>1,2</t>
  </si>
  <si>
    <t>Method of axial length measurement used</t>
  </si>
  <si>
    <t>The a0 used by the clinician / department in the formula used.</t>
  </si>
  <si>
    <t>The a1 used by the clinician / department in the formula used.</t>
  </si>
  <si>
    <t>The a3 used by the clinician / department in the formula used.</t>
  </si>
  <si>
    <t>Refractive outcome desired post-operatively taking into account fellow eye status and patient preferences</t>
  </si>
  <si>
    <t>To ensure that desired post operative refraction is noted and used to guide presentation of biometry calculation results</t>
  </si>
  <si>
    <t>Calculations - see footnote</t>
  </si>
  <si>
    <t>Predicted post-operative spheical error</t>
  </si>
  <si>
    <t>Desired post-operative spherical error</t>
  </si>
  <si>
    <t>The power of the IOL to be used. Power as specified by the manufacturer of the lens, measured in dioptres.</t>
  </si>
  <si>
    <t xml:space="preserve">an50
---
Consultant 
Associate Specialist
Staff Grade
Clinical assistant
Trust doctor
Fellow
Specialist registrar
Foundation Year 2 Trainee (formerly SHO)
Nurse
Anaesthetic Technician
Other
---
</t>
  </si>
  <si>
    <t>Data items 3.14, 3.15, and 3.16 are mathematical transformations of the A constant and therefore only 1 of the 3 fields will be compulsory.  Can be either manufacturer's or customised - whichever is used in the formula by the surgeon for each patient calculation.</t>
  </si>
  <si>
    <t>9, 19</t>
  </si>
  <si>
    <t xml:space="preserve">an50
---
Anaesthetist 
Surgeon 
Nurse 
Anaesthetic Technician
Other
---
</t>
  </si>
  <si>
    <t xml:space="preserve">an255 (max)
As specified in the NHS Dictionary of Medicines &amp; Devices
More than one value may be recorded or None
</t>
  </si>
  <si>
    <t>A list of all current medications taken by the patient.  
Drug names should be generic and in accordance with the NHS Dictionary of Medicines &amp; Devices.
For 'None', this is a definitive recording of no medications being taken, and NOT an alternative option for 'Not known'</t>
  </si>
  <si>
    <t>Drugs used as part of the general anaesthesia procedure</t>
  </si>
  <si>
    <t>Drugs used as part of the local anaesthesia procedure</t>
  </si>
  <si>
    <t>Essential part of the patient's care record.
For audit &amp; epidemiological analysis of complications.</t>
  </si>
  <si>
    <t>Any specific drug administered to the patient for sedation whilst in the operating environment.</t>
  </si>
  <si>
    <t xml:space="preserve">an255 (max)
As specified in the NHS Dictionary of Medicines &amp; Devices.
Dosages to be included.
May include medicines administered locally
or systemically. </t>
  </si>
  <si>
    <t>an255 (max)
As specified in the NHS Dictionary of Medicines &amp; Devices.
Dosages to be included.</t>
  </si>
  <si>
    <t xml:space="preserve">Essential part of the patient's care record.
Allows audit of the benefits of hyalase for improving the quality of anaesthesia. </t>
  </si>
  <si>
    <t>A record of whether hyalase was given as part of the regional anaesthetic technique.</t>
  </si>
  <si>
    <t>Essential part of the patient's care record.
For audit &amp; epidemiological analysis of infectious complications.</t>
  </si>
  <si>
    <t>an255 (max)
More than one value may be recorded.
---
No complications
Eyelid haemorrhage / bruising
Conjunctival chemosis
Retro bulbar / peribulbar haemorrhage
Globe / optic nerve perforation or penetration
Inadequate akinesia sufficient to make the operation more difficult or impossible
Patient discomfort/pain- Mild
Patient discomfort/pain- Moderate
Patient discomfort/pain- Severe
Systemic problems including bradycardia, hypotension and aponea
Operation cancelled due to complication
---</t>
  </si>
  <si>
    <t>Complications of anaesthetic</t>
  </si>
  <si>
    <t>Essential part of the patient's care record.
For audit &amp; epidemiological analysis of complications.
To support RCO guidelines on anaesthesia.</t>
  </si>
  <si>
    <t>Essential part of the patient's care record.
Allows audit of the changing patterns of staff that administer anaesthetics for eye surgery</t>
  </si>
  <si>
    <t>11, 22</t>
  </si>
  <si>
    <t>Person Gender Current
(Sex)</t>
  </si>
  <si>
    <t>Software extract from current medications list</t>
  </si>
  <si>
    <t>1, 2</t>
  </si>
  <si>
    <t>n2
---
Direct from community optometrist
Community optometrist via GP
GP
Hospital Eye Service
Other hospital specialist
Other
---</t>
  </si>
  <si>
    <t>an30
---
Day case / ambulatory
Inpatient
---</t>
  </si>
  <si>
    <t>Essential part of the patient's care record.
To monitor patient care process and management.</t>
  </si>
  <si>
    <t>Essential part of the patient's care record.
To support the analysis of benchmarking.</t>
  </si>
  <si>
    <t xml:space="preserve">an50
---
Consultant 
Associate Specialist
Staff Grade
Trust doctor
Fellow
Specialist registrar
Foundation Year 2 Trainee (formerly SHO)
Other
---
</t>
  </si>
  <si>
    <t>Surgeon Grade</t>
  </si>
  <si>
    <t>Assistant Grade</t>
  </si>
  <si>
    <t>GRADE OF RESPONSIBLE MEDICAL PRACTITIONER</t>
  </si>
  <si>
    <t>GRADE OF ASSISTING HCP</t>
  </si>
  <si>
    <t xml:space="preserve">an50
---
Consultant 
Associate Specialist
Staff Grade
Trust doctor
Fellow
Specialist registrar
Foundation Year 2 Trainee (formerly SHO)
Other (specify)
None
---
</t>
  </si>
  <si>
    <t>RESPONSIBLE CARE MEDICAL PROFESSIONAL CODE</t>
  </si>
  <si>
    <t>Assistant</t>
  </si>
  <si>
    <t>PROFESSIONAL CODE OF ASSISTING HCP</t>
  </si>
  <si>
    <t>The professional registration code of the member of staff  assisting with the operation</t>
  </si>
  <si>
    <t>an255 (max)
---
Cataract removal for visual improvement
Cataract removal for improvement of fundus view
Cataract/clear lens removal as part of planned PPV
Clear lens extraction for glaucoma
Cataract/clear lens extraction for anisometropia
Cataract/clear lens extraction for refractive reasons
Cataract/clear lens extraction for other reasons
---</t>
  </si>
  <si>
    <t>Incission Site</t>
  </si>
  <si>
    <t>For outcomes and epidemiological analysis - this is a critical determinant of surgical outcome.</t>
  </si>
  <si>
    <t>For outcomes and epidemiological analysis - this is a significant determinant of induced astigmatism.</t>
  </si>
  <si>
    <t>For outcomes analysis.</t>
  </si>
  <si>
    <t>Incission Meridian</t>
  </si>
  <si>
    <t>an20
---
Superior
Supero-temporal
Temporal
Infero-temporal
Other
---</t>
  </si>
  <si>
    <t>an100
---
In the bag
Partly in the bag
In the sulcus
Anterior Chamber
Sutured posterior chamber
Iris fixated
Aphakic
Other
---</t>
  </si>
  <si>
    <t>Mandatory when applicable</t>
  </si>
  <si>
    <t>Free text field for unplanned events occurring during surgery that in the opinion of the operating surgeon would potentially adversely affect the outcome or influence post operative requirements.</t>
  </si>
  <si>
    <t>Surgeon's position</t>
  </si>
  <si>
    <t>The angle of the incission into the eye in degrees.</t>
  </si>
  <si>
    <t>Essential part of the patient's care record.
For outcomes analysis - there may be previously unrecognised risks which can be noted for use in future analyses.</t>
  </si>
  <si>
    <t>Keratometer used to measure corneal curvature</t>
  </si>
  <si>
    <t>There are large differences between the A constants needed for the 2 methods – up to 1D.</t>
  </si>
  <si>
    <t>Includes stretch, hooks, rings
Peripheral or broad iridectomy</t>
  </si>
  <si>
    <t>Lens Fragments includes all or part of the cortex or nucleus</t>
  </si>
  <si>
    <t>A measurement of vision using the specified Visual Acuity Standard.
The distance visual acuity of the eye that has undergone the cataract operation, taken from the final measure of visual acuity taken at completion of the surgical episode for that eye.</t>
  </si>
  <si>
    <r>
      <t xml:space="preserve">
Snellen Fraction: 
</t>
    </r>
    <r>
      <rPr>
        <sz val="8"/>
        <rFont val="Arial"/>
        <family val="2"/>
      </rPr>
      <t xml:space="preserve">Numerator is the test distance, Denominator is the line seen.
</t>
    </r>
    <r>
      <rPr>
        <b/>
        <sz val="8"/>
        <rFont val="Arial"/>
        <family val="2"/>
      </rPr>
      <t xml:space="preserve">
Log MAR:
</t>
    </r>
    <r>
      <rPr>
        <sz val="8"/>
        <rFont val="Arial"/>
        <family val="2"/>
      </rPr>
      <t xml:space="preserve">[-]n.nn
Conversion: LogMAR VA = Log(10) [1/(Snellen Fraction)]
</t>
    </r>
    <r>
      <rPr>
        <b/>
        <sz val="8"/>
        <rFont val="Arial"/>
        <family val="2"/>
      </rPr>
      <t>Decimal</t>
    </r>
    <r>
      <rPr>
        <sz val="8"/>
        <rFont val="Arial"/>
        <family val="2"/>
      </rPr>
      <t xml:space="preserve">:
n.nn
Conversion: Decimal VA = Snellen Fraction expressed as decimal value.
</t>
    </r>
    <r>
      <rPr>
        <b/>
        <sz val="8"/>
        <rFont val="Arial"/>
        <family val="2"/>
      </rPr>
      <t>Scale Extension</t>
    </r>
    <r>
      <rPr>
        <sz val="8"/>
        <rFont val="Arial"/>
        <family val="2"/>
      </rPr>
      <t>:
0.5/60  ~CF (Counting Fingers)
0.5/120  ~HM (Hand Movements)
0.5/240  ~PL (Perception of Light)
0.5/480  ~NPL (No Perception of Light)
(Near acuity see footnote 28)</t>
    </r>
  </si>
  <si>
    <t>For distance acuity see footnote 4</t>
  </si>
  <si>
    <t xml:space="preserve">Visual Acuity can be recorded in Snellen, LogMAR or Decimal and then converted to LogMAR for statistical analysis.
Need Visual Acuity in both eyes if the visual impairment prior to cataract surgery is to be defined as in the National Cataract Audit.
Preference order for Visual Acuity measurements are: 
Pre-operative - Best Corrected/Habitual, Unaided, Pinhole. 
Post-operative - Best Corrected/Habitual, Pinhole, Unaided. </t>
  </si>
  <si>
    <t>Post-operative Distance Visual Acuity 
Fellow Eye 
(eye not had surgery)</t>
  </si>
  <si>
    <t>A measurement of vision using the specified Visual Acuity Standard.
The distance visual acuity of the eye that has NOT had the cataract operation, taken from the final measure of visual acuity taken at completion of the surgical episode for that eye.</t>
  </si>
  <si>
    <t>To assess the severity of overall visual dysfunction following surgery (and hence some index of need).
To ensure the patient receives a complete ophthalmic evaluation following to surgery.</t>
  </si>
  <si>
    <t>To establish the post-operative visual acuity outcome for the surgical eye (and hence vision change). 
To ensure the patient receives a complete ophthalmic evaluation following surgery.</t>
  </si>
  <si>
    <t>Post-operative Distance Visual Acuity 
Operated Eye
(eye which has had surgery)</t>
  </si>
  <si>
    <t>Post-operative Near Visual Acuity 
Operated Eye
(eye which has had surgery)</t>
  </si>
  <si>
    <t>Post-operative Near Visual Acuity 
Fellow Eye 
(eye not had surgery)</t>
  </si>
  <si>
    <t>A measurement of near vision using the specified Visual Acuity Standard.
The near visual acuity of the eye that has undergone the cataract operation, taken from the final measure of visual acuity taken at completion of the surgical episode for that eye.</t>
  </si>
  <si>
    <t>A measurement of near vision using the specified Visual Acuity Standard.
The near visual acuity of the eye that has NOT had the cataract operation, taken from the final measure of visual acuity taken at completion of the surgical episode for that eye.</t>
  </si>
  <si>
    <t>To assess the severity of overall near visual dysfunction following surgery (and hence some index of need).
To ensure the patient receives a complete ophthalmic evaluation following to surgery.</t>
  </si>
  <si>
    <t>To establish the post-operative near visual acuity outcome for the surgical eye (and hence vision change). 
To ensure the patient receives a complete ophthalmic evaluation following surgery.</t>
  </si>
  <si>
    <t>The method used to establish how far from normal sight the patient's eye is at following surgery and thus to calculate the change post-operatively.</t>
  </si>
  <si>
    <t>The spherical component of the optical correction required by the patient following surgery for the operated eye.  
The sphere is the base correction upon which cylinder, reading addition (and prism) may be superimposed</t>
  </si>
  <si>
    <t>Refraction 
Operated Eye (eye which has had surgery)
Sphere</t>
  </si>
  <si>
    <t>Refraction 
Operated Eye 
Cylinder</t>
  </si>
  <si>
    <t>Refraction 
Operated Eye 
Axis of Cylinder</t>
  </si>
  <si>
    <t>Refraction 
Operated Eye
Reading Add</t>
  </si>
  <si>
    <t>The spherical component of the optical correction required by the patient following surgery for the fellow eye.  
The sphere is the base correction upon which cylinder, reading addition (and prism) may be superimposed</t>
  </si>
  <si>
    <t>To establish how far from normal sight (emmetropia) the patient's eye is folllowing surgery and thus to calculate the change post-operatively.</t>
  </si>
  <si>
    <t>To support lens implant selection.</t>
  </si>
  <si>
    <t>The curvature of the cornea as measured in either dioptres or mm radius of curvature. Axis measured is either measured directly or as specified in 2.14</t>
  </si>
  <si>
    <t>To compare pre-operative and post-operative astigmatism.</t>
  </si>
  <si>
    <t xml:space="preserve">Axis K1 – post-operative </t>
  </si>
  <si>
    <t>Mandatory if post-operative keratometry measured</t>
  </si>
  <si>
    <t>Essential information for care record.
To assess outcomes, and audit complications to support RCO guidelines.</t>
  </si>
  <si>
    <t>Assess patient-centred outcome.
See footnote</t>
  </si>
  <si>
    <t>Suggested question posed to patient:  "Compared with before your operation how do you think your vision is in your operated eye?"
Response options: Improved; No change; Worse than before the surgery.</t>
  </si>
  <si>
    <t xml:space="preserve">Please see 'Appendix 3- Guidance Notes for Users' for full list of codes. </t>
  </si>
  <si>
    <t>Suggested question posed to patient:  "Overall, how do you feel about your cataract operation?"
Response options: Satisfied; Neither satisfied nor dissatisfied; Dissatisfied.</t>
  </si>
  <si>
    <t>a50
---
Discharged
Listed for other eye
Follow up for pre-existing pathology
Follow up for pathology identified during this event (including complication of surgery)
Other
---</t>
  </si>
  <si>
    <t>Surgical Episode Complete</t>
  </si>
  <si>
    <t>Completion of cataract surgery episode for operated eye</t>
  </si>
  <si>
    <t>a50
---
Episode Complete
Episode Ongoing
Other
---</t>
  </si>
  <si>
    <t>Date of follow up assessment</t>
  </si>
  <si>
    <t>Date of discharge following completion of surgical episode</t>
  </si>
  <si>
    <t>The date on which the patient underwent post operative assessment by the clinical team.</t>
  </si>
  <si>
    <t>Essential part of care record.
To monitor post-operative progress and to assess outcome of surgery.</t>
  </si>
  <si>
    <t>Essential part of care record.
To support management of the patient's care pathway and audit the outcomes.</t>
  </si>
  <si>
    <t>Essential part of care record.
Identify completed episode</t>
  </si>
  <si>
    <t>Essential part of care record.
To monitor patient progress and to assess whether delays affect outcome.</t>
  </si>
  <si>
    <t>1,3</t>
  </si>
  <si>
    <t>If 6.26 = 'Discharged' then 'Episode Complete' else user input</t>
  </si>
  <si>
    <t>Mandatory if assistant present</t>
  </si>
  <si>
    <t xml:space="preserve">Essential part of the patient's care record.
Monitoring process and outcomes.
Important to know clinically in presence of possible anisometropia.
Epidemiological analysis. </t>
  </si>
  <si>
    <t>Essential part of the patient's care record.
Audit and cross check to ensure data accuracy and reduce risk of surgery to the wrong eye (duplicate data - see 2.02).</t>
  </si>
  <si>
    <t xml:space="preserve">Essential part of the patient's care record.
To identify the exact purpose for the procedure for epidemiological analysis and outcomes.  </t>
  </si>
  <si>
    <t>Essential part of the patient's care record.
To distinguish the type of cataract operation performed. 
For outcomes and epidemiological analysis - this is a critical determinant of surgical outcome.</t>
  </si>
  <si>
    <t>Essential part of the patient's care record.
For outcomes and epidemiological analysis - this is a significant determinant of induced astigmatism.</t>
  </si>
  <si>
    <t>Essential part of the patient's care record.
For outcomes analysis - this is a significant determinant of surgical outcome.</t>
  </si>
  <si>
    <t>Essential part of the patient's care record.
For process and outcomes analysis - this is a significant determinant of surgical outcome.</t>
  </si>
  <si>
    <t>Essential part of the patient's care record.
For outcomes analysis - these may be significant determinants of surgical outcome.</t>
  </si>
  <si>
    <r>
      <t xml:space="preserve">an8
</t>
    </r>
    <r>
      <rPr>
        <i/>
        <sz val="8"/>
        <rFont val="Arial"/>
        <family val="2"/>
      </rPr>
      <t>Pseudonymised</t>
    </r>
  </si>
  <si>
    <t>C59.2</t>
  </si>
  <si>
    <t>Excision of iris,  Surgical iridectomy</t>
  </si>
  <si>
    <t>C62.8</t>
  </si>
  <si>
    <t>Incision of iris,  Other specified</t>
  </si>
  <si>
    <t>C62.9</t>
  </si>
  <si>
    <t>Incision of iris,  Unspecified</t>
  </si>
  <si>
    <t>C64.1</t>
  </si>
  <si>
    <t>Other operations on iris,  Excision of prolapsed iris</t>
  </si>
  <si>
    <t>C64.6</t>
  </si>
  <si>
    <t>Other operations on iris,  Stretching of iris</t>
  </si>
  <si>
    <t>C64.7</t>
  </si>
  <si>
    <t>Insertion of iris hooks</t>
  </si>
  <si>
    <t>C64.8</t>
  </si>
  <si>
    <t>Other operations on iris,  Other specified</t>
  </si>
  <si>
    <t>C64.9</t>
  </si>
  <si>
    <t>Other operations on iris,  Unspecified</t>
  </si>
  <si>
    <t>C59-C64</t>
  </si>
  <si>
    <t>Miscellaneous operations on Iris</t>
  </si>
  <si>
    <t>All OPCS 4.3 Codes for the Eye</t>
  </si>
  <si>
    <t>C01.1</t>
  </si>
  <si>
    <t>Excision of eye,  Exenteration of orbit</t>
  </si>
  <si>
    <t>C01.2</t>
  </si>
  <si>
    <t>Excision of eye,  Enucleation of eyeball</t>
  </si>
  <si>
    <t>C01.3</t>
  </si>
  <si>
    <t>Excision of eye,  Evisceration of contents of eyeball</t>
  </si>
  <si>
    <t>C01.8</t>
  </si>
  <si>
    <t>Excision of eye,  Other specified</t>
  </si>
  <si>
    <t>C01.9</t>
  </si>
  <si>
    <t>Excision of eye,  Unspecified</t>
  </si>
  <si>
    <t>C02.1</t>
  </si>
  <si>
    <t>Extirpation of lesion of orbit,  Excision of lesion of orbit</t>
  </si>
  <si>
    <t>C02.2</t>
  </si>
  <si>
    <t>Extirpation of lesion of orbit,  Destruction of lesion of orbit</t>
  </si>
  <si>
    <t>C02.8</t>
  </si>
  <si>
    <t>Extirpation of lesion of orbit,  Other specified</t>
  </si>
  <si>
    <t>C02.9</t>
  </si>
  <si>
    <t>Extirpation of lesion of orbit,  Unspecified</t>
  </si>
  <si>
    <t>C03.1</t>
  </si>
  <si>
    <t>Insertion of prosthesis of eye,  Insertion of prosthetic replacement for orbit</t>
  </si>
  <si>
    <t>C03.2</t>
  </si>
  <si>
    <t>Insertion of prosthesis of eye,  Insertion of prosthetic replacement for eyeball</t>
  </si>
  <si>
    <t>C03.8</t>
  </si>
  <si>
    <t>Insertion of prosthesis of eye,  Other specified</t>
  </si>
  <si>
    <t>C03.9</t>
  </si>
  <si>
    <t>Insertion of prosthesis of eye,  Unspecified</t>
  </si>
  <si>
    <t>C04.1</t>
  </si>
  <si>
    <t>Attention to prosthesis of eye,  Revision of prosthetic replacement for orbit</t>
  </si>
  <si>
    <t>C04.2</t>
  </si>
  <si>
    <t>Attention to prosthesis of eye,  Revision of prosthetic replacement for eyeball</t>
  </si>
  <si>
    <t>C04.3</t>
  </si>
  <si>
    <t>Attention to prosthesis of eye,  Removal of prosthetic replacement for orbit</t>
  </si>
  <si>
    <t>C04.4</t>
  </si>
  <si>
    <t>Attention to prosthesis of eye,  Removal of prosthetic replacement for eyeball</t>
  </si>
  <si>
    <t>C04.8</t>
  </si>
  <si>
    <t>Attention to prosthesis of eye,  Other specified</t>
  </si>
  <si>
    <t>C04.9</t>
  </si>
  <si>
    <t>Attention to prosthesis of eye,  Unspecified</t>
  </si>
  <si>
    <t>C05.1</t>
  </si>
  <si>
    <t>Plastic repair of orbit,  Reconstruction of cavity of orbit</t>
  </si>
  <si>
    <t>C05.2</t>
  </si>
  <si>
    <t>Plastic repair of orbit,  Plastic repair of cavity of orbit</t>
  </si>
  <si>
    <t>C05.3</t>
  </si>
  <si>
    <t>Plastic repair of orbit,  Enlargement of cavity of orbit</t>
  </si>
  <si>
    <t>C05.8</t>
  </si>
  <si>
    <t>Plastic repair of orbit,  Other specified</t>
  </si>
  <si>
    <t>C05.9</t>
  </si>
  <si>
    <t>Plastic repair of orbit,  Unspecified</t>
  </si>
  <si>
    <t>C06.1</t>
  </si>
  <si>
    <t>Incision of orbit,  Biopsy of lesion of orbit</t>
  </si>
  <si>
    <t>C06.2</t>
  </si>
  <si>
    <t>Incision of orbit,  Drainage of orbit</t>
  </si>
  <si>
    <t>C06.3</t>
  </si>
  <si>
    <t>Incision of orbit,  Decompression of orbit</t>
  </si>
  <si>
    <t>C06.4</t>
  </si>
  <si>
    <t>Incision of orbit,  Removal of foreign body from orbit</t>
  </si>
  <si>
    <t>C06.5</t>
  </si>
  <si>
    <t>Incision of orbit,  Exploration of orbit</t>
  </si>
  <si>
    <t>C06.8</t>
  </si>
  <si>
    <t>Incision of orbit,  Other specified</t>
  </si>
  <si>
    <t>C06.9</t>
  </si>
  <si>
    <t>Incision of orbit,  Unspecified</t>
  </si>
  <si>
    <t>C08.1</t>
  </si>
  <si>
    <t>Other operations on orbit,  Transposition of ligament of orbit</t>
  </si>
  <si>
    <t>C08.2</t>
  </si>
  <si>
    <t>Other operations on orbit,  Open reduction of fracture of orbit</t>
  </si>
  <si>
    <t>C08.3</t>
  </si>
  <si>
    <t>Other operations on orbit,  Removal of fixation from fracture of orbit</t>
  </si>
  <si>
    <t>C08.4</t>
  </si>
  <si>
    <t>Other operations on orbit,  Retroocular injection into orbit</t>
  </si>
  <si>
    <t>C08.5</t>
  </si>
  <si>
    <t>Internal fixation of fracture of orbit</t>
  </si>
  <si>
    <t>C08.8</t>
  </si>
  <si>
    <t>Other operations on orbit,  Other specified</t>
  </si>
  <si>
    <t>C08.9</t>
  </si>
  <si>
    <t>Other operations on orbit,  Unspecified</t>
  </si>
  <si>
    <t>C09.1</t>
  </si>
  <si>
    <t>Replacement of lateral canthal tendon using tarsal strip</t>
  </si>
  <si>
    <t>C09.2</t>
  </si>
  <si>
    <t>Replacement of lateral canthal tendon using periosteal strip</t>
  </si>
  <si>
    <t>C09.3</t>
  </si>
  <si>
    <t>Replacement of medial canthal tendon using periosteal strip</t>
  </si>
  <si>
    <t>C09.8</t>
  </si>
  <si>
    <t>Other specified replacement of canthal tendon</t>
  </si>
  <si>
    <t>C09.9</t>
  </si>
  <si>
    <t>Unspecified replacement of canthal tendon</t>
  </si>
  <si>
    <t>C10.1</t>
  </si>
  <si>
    <t>Operations on eyebrow,  Excision of lesion of eyebrow</t>
  </si>
  <si>
    <t>C10.2</t>
  </si>
  <si>
    <t>Operations on eyebrow,  Hair bearing flap to eyebrow</t>
  </si>
  <si>
    <t>C10.3</t>
  </si>
  <si>
    <t>Operations on eyebrow,  Hair bearing graft to eyebrow</t>
  </si>
  <si>
    <t>C10.4</t>
  </si>
  <si>
    <t>Operations on eyebrow,  Suture of eyebrow</t>
  </si>
  <si>
    <t>C10.5</t>
  </si>
  <si>
    <t>Operations on eyebrow,  Incision of lesion of eyebrow</t>
  </si>
  <si>
    <t>C10.8</t>
  </si>
  <si>
    <t>Operations on eyebrow,  Other specified</t>
  </si>
  <si>
    <t>C10.9</t>
  </si>
  <si>
    <t>Operations on eyebrow,  Unspecified</t>
  </si>
  <si>
    <t>C11.1</t>
  </si>
  <si>
    <t>Operations on canthus,  Excision of lesion of canthus</t>
  </si>
  <si>
    <t>C11.2</t>
  </si>
  <si>
    <t>Operations on canthus,  Destruction of lesion of canthus</t>
  </si>
  <si>
    <t>C11.3</t>
  </si>
  <si>
    <t>Operations on canthus,  Correction of epicanthus</t>
  </si>
  <si>
    <t>C11.4</t>
  </si>
  <si>
    <t>Operations on canthus,  Correction of telecanthus</t>
  </si>
  <si>
    <t>C11.5</t>
  </si>
  <si>
    <t>Operations on canthus,  Graft of skin to canthus</t>
  </si>
  <si>
    <t>C11.6</t>
  </si>
  <si>
    <t>Operations on canthus,  Canthotomy</t>
  </si>
  <si>
    <t>C11.7</t>
  </si>
  <si>
    <t>Biopsy of lesion of canthus</t>
  </si>
  <si>
    <t>C11.8</t>
  </si>
  <si>
    <t>Operations on canthus,  Other specified</t>
  </si>
  <si>
    <t>C11.9</t>
  </si>
  <si>
    <t>Operations on canthus,  Unspecified</t>
  </si>
  <si>
    <t>C12.1</t>
  </si>
  <si>
    <t>Extirpation of lesion of eyelid,  Excision of lesion of eyelid</t>
  </si>
  <si>
    <t>C12.2</t>
  </si>
  <si>
    <t>Extirpation of lesion of eyelid,  Cauterisation of lesion of eyelid</t>
  </si>
  <si>
    <t>C12.3</t>
  </si>
  <si>
    <t>Extirpation of lesion of eyelid,  Cryotherapy to lesion of eyelid</t>
  </si>
  <si>
    <t>C12.4</t>
  </si>
  <si>
    <t>Extirpation of lesion of eyelid,  Curettage of lesion of eyelid</t>
  </si>
  <si>
    <t>C12.5</t>
  </si>
  <si>
    <t>Extirpation of lesion of eyelid,  Destruction of lesion of eyelid nec</t>
  </si>
  <si>
    <t>C12.6</t>
  </si>
  <si>
    <t>Wedge excision of lesion of eyelid</t>
  </si>
  <si>
    <t>C12.8</t>
  </si>
  <si>
    <t>Extirpation of lesion of eyelid,  Other specified</t>
  </si>
  <si>
    <t>C12.9</t>
  </si>
  <si>
    <t>Extirpation of lesion of eyelid,  Unspecified</t>
  </si>
  <si>
    <t>C13.1</t>
  </si>
  <si>
    <t>Excision of redundant skin of eyelid,  Blepharoplasty of both eyelids</t>
  </si>
  <si>
    <t>C13.2</t>
  </si>
  <si>
    <t>Excision of redundant skin of eyelid,  Blepharoplasty of upper eyelid</t>
  </si>
  <si>
    <t>C13.3</t>
  </si>
  <si>
    <t>Excision of redundant skin of eyelid,  Blepharoplasty of lower eyelid</t>
  </si>
  <si>
    <t>C13.4</t>
  </si>
  <si>
    <t>Excision of redundant skin of eyelid,  Blepharoplasty nec</t>
  </si>
  <si>
    <t>C13.8</t>
  </si>
  <si>
    <t>Excision of redundant skin of eyelid,  Other specified</t>
  </si>
  <si>
    <t>C13.9</t>
  </si>
  <si>
    <t>Excision of redundant skin of eyelid,  Unspecified</t>
  </si>
  <si>
    <t>C14.1</t>
  </si>
  <si>
    <t>Reconstruction of eyelid,  Flap of skin to eyelid</t>
  </si>
  <si>
    <t>C14.2</t>
  </si>
  <si>
    <t>Reconstruction of eyelid,  Graft of skin to eyelid</t>
  </si>
  <si>
    <t>C14.3</t>
  </si>
  <si>
    <t>Graft of cartilage to eyelid</t>
  </si>
  <si>
    <t>C14.4</t>
  </si>
  <si>
    <t>Graft of skin and fat to eyelid</t>
  </si>
  <si>
    <t>C14.5</t>
  </si>
  <si>
    <t>Graft of fascia to eyelid</t>
  </si>
  <si>
    <t>C14.8</t>
  </si>
  <si>
    <t>Reconstruction of eyelid,  Other specified</t>
  </si>
  <si>
    <t>C14.9</t>
  </si>
  <si>
    <t>Reconstruction of eyelid,  Unspecified</t>
  </si>
  <si>
    <t>C15.1</t>
  </si>
  <si>
    <t>Correction of deformity of eyelid,  Correction of ectropion</t>
  </si>
  <si>
    <t>C15.2</t>
  </si>
  <si>
    <t>Correction of deformity of eyelid,  Correction of entropion</t>
  </si>
  <si>
    <t>C15.3</t>
  </si>
  <si>
    <t>Correction of deformity of eyelid,  Correction of trichiasis</t>
  </si>
  <si>
    <t>C15.4</t>
  </si>
  <si>
    <t>Correction of cicatrical ectropion</t>
  </si>
  <si>
    <t>C15.5</t>
  </si>
  <si>
    <t>Correction of cicatrical entropion</t>
  </si>
  <si>
    <t>C15.8</t>
  </si>
  <si>
    <t>Correction of deformity of eyelid,  Other specified</t>
  </si>
  <si>
    <t>C15.9</t>
  </si>
  <si>
    <t>Correction of deformity of eyelid,  Unspecified</t>
  </si>
  <si>
    <t>C16.1</t>
  </si>
  <si>
    <t>Other plastic repair of eyelid,  Central tarsorrhaphy</t>
  </si>
  <si>
    <t>C16.2</t>
  </si>
  <si>
    <t>Other plastic repair of eyelid,  Lateral tarsorrhaphy</t>
  </si>
  <si>
    <t>C16.3</t>
  </si>
  <si>
    <t>Other plastic repair of eyelid,  Medial tarsorrhaphy</t>
  </si>
  <si>
    <t>C16.4</t>
  </si>
  <si>
    <t>Other plastic repair of eyelid,  Tarsorrhaphy nec</t>
  </si>
  <si>
    <t>C16.5</t>
  </si>
  <si>
    <t>Other plastic repair of eyelid,  Revision of tarsorrhaphy</t>
  </si>
  <si>
    <t>C16.8</t>
  </si>
  <si>
    <t>Other plastic repair of eyelid,  Other specified</t>
  </si>
  <si>
    <t>C16.9</t>
  </si>
  <si>
    <t>Other plastic repair of eyelid,  Unspecified</t>
  </si>
  <si>
    <t>C17.1</t>
  </si>
  <si>
    <t>Other repair of eyelid,  Suture of eyelid</t>
  </si>
  <si>
    <t>C17.8</t>
  </si>
  <si>
    <t>Other repair of eyelid,  Other specified</t>
  </si>
  <si>
    <t>C17.9</t>
  </si>
  <si>
    <t>Other repair of eyelid,  Unspecified</t>
  </si>
  <si>
    <t>C18.1</t>
  </si>
  <si>
    <t>Correction of ptosis of eyelid,  Correction of ptosis of eyelid using levator muscle technique</t>
  </si>
  <si>
    <t>C18.2</t>
  </si>
  <si>
    <t>Correction of ptosis of eyelid,  Correction of ptosis of eyelid using frontalis muscle technique</t>
  </si>
  <si>
    <t>C18.3</t>
  </si>
  <si>
    <t>Correction of ptosis of eyelid,  Correction of ptosis of eyelid using sling of fascia</t>
  </si>
  <si>
    <t>C18.4</t>
  </si>
  <si>
    <t>Correction of ptosis of eyelid,  Correction of ptosis of eyelid using superior rectus muscle technique</t>
  </si>
  <si>
    <t>C18.5</t>
  </si>
  <si>
    <t>Correction of ptosis of eyelid,  Tarsomullerectomy</t>
  </si>
  <si>
    <t>C18.6</t>
  </si>
  <si>
    <t>Correction of ptosis of eyelid,  Correction of ptosis of eyelid using aponeurosis technique</t>
  </si>
  <si>
    <t>C18.8</t>
  </si>
  <si>
    <t>Correction of ptosis of eyelid,  Other specified</t>
  </si>
  <si>
    <t>C18.9</t>
  </si>
  <si>
    <t>Correction of ptosis of eyelid,  Unspecified</t>
  </si>
  <si>
    <t>C19.1</t>
  </si>
  <si>
    <t>Incision of eyelid,  Drainage of lesion of eyelid</t>
  </si>
  <si>
    <t>C19.8</t>
  </si>
  <si>
    <t>Incision of eyelid,  Other specified</t>
  </si>
  <si>
    <t>C19.9</t>
  </si>
  <si>
    <t>Incision of eyelid,  Unspecified</t>
  </si>
  <si>
    <t>C20.1</t>
  </si>
  <si>
    <t>Protective suture of eyelid,  Complete protective suture of eyelid</t>
  </si>
  <si>
    <t>C20.2</t>
  </si>
  <si>
    <t>Protective suture of eyelid,  Central protective suture of eyelid</t>
  </si>
  <si>
    <t>C20.3</t>
  </si>
  <si>
    <t>Protective suture of eyelid,  Lateral protective suture of eyelid</t>
  </si>
  <si>
    <t>C20.4</t>
  </si>
  <si>
    <t>Protective suture of eyelid,  Medial protective suture of eyelid</t>
  </si>
  <si>
    <t>C20.5</t>
  </si>
  <si>
    <t>Protective suture of eyelid,  Removal of protective suture from eyelid</t>
  </si>
  <si>
    <t>C20.8</t>
  </si>
  <si>
    <t>Protective suture of eyelid,  Other specified</t>
  </si>
  <si>
    <t>C20.9</t>
  </si>
  <si>
    <t>Protective suture of eyelid,  Unspecified</t>
  </si>
  <si>
    <t>C22.1</t>
  </si>
  <si>
    <t>Other operations on eyelid,  Avulsion of nerve of eyelid</t>
  </si>
  <si>
    <t>C22.2</t>
  </si>
  <si>
    <t>Other operations on eyelid,  Biopsy of lesion of eyelid</t>
  </si>
  <si>
    <t>C22.3</t>
  </si>
  <si>
    <t>Other operations on eyelid,  Removal of foreign body from eyelid</t>
  </si>
  <si>
    <t>C22.4</t>
  </si>
  <si>
    <t>Other operations on eyelid,  Injection into eyelid</t>
  </si>
  <si>
    <t>C22.5</t>
  </si>
  <si>
    <t>Other operations on eyelid,  Exploration of eyelid</t>
  </si>
  <si>
    <t>C22.6</t>
  </si>
  <si>
    <t>Other operations on eyelid,  Epilation of eyelash</t>
  </si>
  <si>
    <t>C22.7</t>
  </si>
  <si>
    <t>Denervation of nerve of eyelid</t>
  </si>
  <si>
    <t>C22.8</t>
  </si>
  <si>
    <t>Other operations on eyelid,  Other specified</t>
  </si>
  <si>
    <t>C22.9</t>
  </si>
  <si>
    <t>Other operations on eyelid,  Unspecified</t>
  </si>
  <si>
    <t>C24.1</t>
  </si>
  <si>
    <t>Operations on lacrimal gland,  Excision of lacrimal gland</t>
  </si>
  <si>
    <t>C24.2</t>
  </si>
  <si>
    <t>Operations on lacrimal gland,  Radiotherapy to lacrimal gland</t>
  </si>
  <si>
    <t>C24.3</t>
  </si>
  <si>
    <t>Operations on lacrimal gland,  Destruction of lacrimal gland nec</t>
  </si>
  <si>
    <t>C24.4</t>
  </si>
  <si>
    <t>Operations on lacrimal gland,  Biopsy of lesion of lacrimal gland</t>
  </si>
  <si>
    <t>C24.5</t>
  </si>
  <si>
    <t>Operations on lacrimal gland,  Incision of lacrimal gland</t>
  </si>
  <si>
    <t>C24.8</t>
  </si>
  <si>
    <t>Operations on lacrimal gland,  Other specified</t>
  </si>
  <si>
    <t>C24.9</t>
  </si>
  <si>
    <t>Operations on lacrimal gland,  Unspecified</t>
  </si>
  <si>
    <t>C25.1</t>
  </si>
  <si>
    <t>Connection between lacrimal apparatus and nose,  Canaliculodacryocystorhinostomy</t>
  </si>
  <si>
    <t>C25.2</t>
  </si>
  <si>
    <t>Connection between lacrimal apparatus and nose,  Conjunctivodacryocystorhinostomy</t>
  </si>
  <si>
    <t>C25.3</t>
  </si>
  <si>
    <t>Connection between lacrimal apparatus and nose,  Dacryocystorhinostomy and insertion of tube hfq</t>
  </si>
  <si>
    <t>C25.4</t>
  </si>
  <si>
    <t>Connection between lacrimal apparatus and nose,  Dacryocystorhinostomy nec</t>
  </si>
  <si>
    <t>C25.5</t>
  </si>
  <si>
    <t>Connection between lacrimal apparatus and nose,  Revision of anastomosis between lacrimal apparatus and nose</t>
  </si>
  <si>
    <t>C25.8</t>
  </si>
  <si>
    <t>Connection between lacrimal apparatus and nose,  Other specified</t>
  </si>
  <si>
    <t>C25.9</t>
  </si>
  <si>
    <t>Connection between lacrimal apparatus and nose,  Unspecified</t>
  </si>
  <si>
    <t>C26.1</t>
  </si>
  <si>
    <t>Other operations on lacrimal sac,  Excision of lacrimal sac</t>
  </si>
  <si>
    <t>C26.2</t>
  </si>
  <si>
    <t>Other operations on lacrimal sac,  Destruction of lesion of lacrimal sac</t>
  </si>
  <si>
    <t>C26.3</t>
  </si>
  <si>
    <t>Other operations on lacrimal sac,  Biopsy of lesion of lacrimal sac</t>
  </si>
  <si>
    <t>C26.4</t>
  </si>
  <si>
    <t>Other operations on lacrimal sac,  Incision of lacrimal sac</t>
  </si>
  <si>
    <t>C26.8</t>
  </si>
  <si>
    <t>Other operations on lacrimal sac,  Other specified</t>
  </si>
  <si>
    <t>C26.9</t>
  </si>
  <si>
    <t>Other operations on lacrimal sac,  Unspecified</t>
  </si>
  <si>
    <t>C27.1</t>
  </si>
  <si>
    <t>Operations on nasolacrimal duct,  Drainage of nasolacrimal duct</t>
  </si>
  <si>
    <t>C27.2</t>
  </si>
  <si>
    <t>Operations on nasolacrimal duct,  Dilation of nasolacrimal duct</t>
  </si>
  <si>
    <t>C27.3</t>
  </si>
  <si>
    <t>Operations on nasolacrimal duct,  Irrigation of nasolacrimal duct</t>
  </si>
  <si>
    <t>C27.4</t>
  </si>
  <si>
    <t>Operations on nasolacrimal duct,  Removal of tube from nasolacrimal duct</t>
  </si>
  <si>
    <t>C27.5</t>
  </si>
  <si>
    <t>Operations on nasolacrimal duct,  Probing of nasolacrimal duct nec</t>
  </si>
  <si>
    <t>C27.8</t>
  </si>
  <si>
    <t>Operations on nasolacrimal duct,  Other specified</t>
  </si>
  <si>
    <t>C27.9</t>
  </si>
  <si>
    <t>Operations on nasolacrimal duct,  Unspecified</t>
  </si>
  <si>
    <t>C29.1</t>
  </si>
  <si>
    <t>Other operations on lacrimal apparatus,  Repair of canaliculus</t>
  </si>
  <si>
    <t>C29.2</t>
  </si>
  <si>
    <t>Other operations on lacrimal apparatus,  Enlargement of lacrimal punctum</t>
  </si>
  <si>
    <t>C29.3</t>
  </si>
  <si>
    <t>Other operations on lacrimal apparatus,  Occlusion of lacrimal punctum</t>
  </si>
  <si>
    <t>C29.4</t>
  </si>
  <si>
    <t>Marsupialisation of canaliculus</t>
  </si>
  <si>
    <t>C29.5</t>
  </si>
  <si>
    <t>Canaliculotomy</t>
  </si>
  <si>
    <t>C29.8</t>
  </si>
  <si>
    <t>Other operations on lacrimal apparatus,  Other specified</t>
  </si>
  <si>
    <t>C29.9</t>
  </si>
  <si>
    <t>Other operations on lacrimal apparatus,  Unspecified</t>
  </si>
  <si>
    <t>C31.1</t>
  </si>
  <si>
    <t>Combined operations on muscles of eye,  Recession of medial rectus muscle and resection of lateral rectus muscle of eye</t>
  </si>
  <si>
    <t>C31.2</t>
  </si>
  <si>
    <t>Combined operations on muscles of eye,  Bilateral recession of medial recti muscles of eyes</t>
  </si>
  <si>
    <t>C31.3</t>
  </si>
  <si>
    <t>Combined operations on muscles of eye,  Bilateral resection of medial recti muscles of eyes</t>
  </si>
  <si>
    <t>C31.4</t>
  </si>
  <si>
    <t>Combined operations on muscles of eye,  Bilateral recession of lateral recti muscles of eyes</t>
  </si>
  <si>
    <t>C31.5</t>
  </si>
  <si>
    <t>Combined operations on muscles of eye,  Bilateral resection of lateral recti muscles of eyes</t>
  </si>
  <si>
    <t>C31.6</t>
  </si>
  <si>
    <t>Recession of lateral rectus muscle and resection of medial rectus muscle of eye</t>
  </si>
  <si>
    <t>C31.8</t>
  </si>
  <si>
    <t>Combined operations on muscles of eye,  Other specified</t>
  </si>
  <si>
    <t>C31.9</t>
  </si>
  <si>
    <t>Combined operations on muscles of eye,  Unspecified</t>
  </si>
  <si>
    <t>C32.1</t>
  </si>
  <si>
    <t>Recession of muscle of eye,  Recession of medial rectus muscle of eye nec</t>
  </si>
  <si>
    <t>C32.2</t>
  </si>
  <si>
    <t>Recession of muscle of eye,  Recession of lateral rectus muscle of eye nec</t>
  </si>
  <si>
    <t>C32.3</t>
  </si>
  <si>
    <t>Recession of muscle of eye,  Recession of superior rectus muscle of eye</t>
  </si>
  <si>
    <t>C32.4</t>
  </si>
  <si>
    <t>Recession of muscle of eye,  Recession of inferior rectus muscle of eye</t>
  </si>
  <si>
    <t>C32.5</t>
  </si>
  <si>
    <t>Recession of muscle of eye,  Recession of superior oblique muscle of eye</t>
  </si>
  <si>
    <t>C32.6</t>
  </si>
  <si>
    <t>Recession of muscle of eye,  Recession of inferior oblique muscle of eye</t>
  </si>
  <si>
    <t>C32.7</t>
  </si>
  <si>
    <t>Recession of muscle of eye,  Recession of combinations of muscles of eye</t>
  </si>
  <si>
    <t>C32.8</t>
  </si>
  <si>
    <t>Recession of muscle of eye,  Other specified</t>
  </si>
  <si>
    <t>C32.9</t>
  </si>
  <si>
    <t>Recession of muscle of eye,  Unspecified</t>
  </si>
  <si>
    <t>C33.1</t>
  </si>
  <si>
    <t>Resection of muscle of eye,  Resection of medial rectus muscle of eye nec</t>
  </si>
  <si>
    <t>C33.2</t>
  </si>
  <si>
    <t>Resection of muscle of eye,  Resection of lateral rectus muscle of eye nec</t>
  </si>
  <si>
    <t>C33.3</t>
  </si>
  <si>
    <t>Resection of muscle of eye,  Resection of superior rectus muscle of eye</t>
  </si>
  <si>
    <t>C33.4</t>
  </si>
  <si>
    <t>Resection of muscle of eye,  Resection of inferior rectus muscle of eye</t>
  </si>
  <si>
    <t>C33.5</t>
  </si>
  <si>
    <t>Resection of muscle of eye,  Resection of superior oblique muscle of eye</t>
  </si>
  <si>
    <t>C33.6</t>
  </si>
  <si>
    <t>Resection of muscle of eye,  Resection of inferior oblique muscle of eye</t>
  </si>
  <si>
    <t>C33.7</t>
  </si>
  <si>
    <t>Resection of muscle of eye,  Resection of combinations of muscles of eye</t>
  </si>
  <si>
    <t>C33.8</t>
  </si>
  <si>
    <t>Resection of muscle of eye,  Other specified</t>
  </si>
  <si>
    <t>C33.9</t>
  </si>
  <si>
    <t>Resection of muscle of eye,  Unspecified</t>
  </si>
  <si>
    <t>C34.1</t>
  </si>
  <si>
    <t>Partial division of tendon of muscle of eye,  Tenotomy of medial rectus muscle of eye</t>
  </si>
  <si>
    <t>C34.2</t>
  </si>
  <si>
    <t>Partial division of tendon of muscle of eye,  Tenotomy of lateral rectus muscle of eye</t>
  </si>
  <si>
    <t>C34.3</t>
  </si>
  <si>
    <t>Partial division of tendon of muscle of eye,  Tenotomy of superior rectus muscle of eye</t>
  </si>
  <si>
    <t>C34.4</t>
  </si>
  <si>
    <t>Partial division of tendon of muscle of eye,  Tenotomy of inferior rectus muscle of eye</t>
  </si>
  <si>
    <t>C34.5</t>
  </si>
  <si>
    <t>Partial division of tendon of muscle of eye,  Tenotomy of superior oblique muscle of eye</t>
  </si>
  <si>
    <t>C34.6</t>
  </si>
  <si>
    <t>Partial division of tendon of muscle of eye,  Tenotomy of inferior oblique muscle of eye</t>
  </si>
  <si>
    <t>C34.7</t>
  </si>
  <si>
    <t>Partial division of tendon of muscle of eye,  Tenotomy of combinations of muscles of eye</t>
  </si>
  <si>
    <t>C34.8</t>
  </si>
  <si>
    <t>Partial division of tendon of muscle of eye,  Other specified</t>
  </si>
  <si>
    <t>C34.9</t>
  </si>
  <si>
    <t>Partial division of tendon of muscle of eye,  Unspecified</t>
  </si>
  <si>
    <t>C35.1</t>
  </si>
  <si>
    <t>Other adjustments to muscle of eye,  Transposition of muscle of eye nec</t>
  </si>
  <si>
    <t>C35.2</t>
  </si>
  <si>
    <t>Other adjustments to muscle of eye,  Lengthening of muscle of eye by muscle slide</t>
  </si>
  <si>
    <t>C35.3</t>
  </si>
  <si>
    <t>Other adjustments to muscle of eye,  Insertion of adjustable suture into muscle of eye</t>
  </si>
  <si>
    <t>C35.8</t>
  </si>
  <si>
    <t>Other adjustments to muscle of eye,  Other specified</t>
  </si>
  <si>
    <t>C35.9</t>
  </si>
  <si>
    <t>Other adjustments to muscle of eye,  Unspecified</t>
  </si>
  <si>
    <t>C37.1</t>
  </si>
  <si>
    <t>Other operations on muscle of eye,  Excision of lesion of muscle of eye</t>
  </si>
  <si>
    <t>C37.2</t>
  </si>
  <si>
    <t>Other operations on muscle of eye,  Freeing of adhesions of muscle of eye</t>
  </si>
  <si>
    <t>C37.3</t>
  </si>
  <si>
    <t>Other operations on muscle of eye,  Biopsy of lesion of muscle of eye</t>
  </si>
  <si>
    <t>C37.4</t>
  </si>
  <si>
    <t>Other operations on muscle of eye,  Repair of muscle of eye nec</t>
  </si>
  <si>
    <t>C37.8</t>
  </si>
  <si>
    <t>Other operations on muscle of eye,  Other specified</t>
  </si>
  <si>
    <t>C37.9</t>
  </si>
  <si>
    <t>Other operations on muscle of eye,  Unspecified</t>
  </si>
  <si>
    <t>C39.1</t>
  </si>
  <si>
    <t>Extirpation of lesion of conjunctiva,  Excision of lesion of conjunctiva</t>
  </si>
  <si>
    <t>C39.2</t>
  </si>
  <si>
    <t>Extirpation of lesion of conjunctiva,  Cauterisation of lesion of conjunctiva</t>
  </si>
  <si>
    <t>C39.3</t>
  </si>
  <si>
    <t>Extirpation of lesion of conjunctiva,  Cryotherapy to lesion of conjunctiva</t>
  </si>
  <si>
    <t>C39.4</t>
  </si>
  <si>
    <t>Extirpation of lesion of conjunctiva,  Curettage of lesion of conjunctiva</t>
  </si>
  <si>
    <t>C39.5</t>
  </si>
  <si>
    <t>Extirpation of lesion of conjunctiva,  Radiotherapy to lesion of conjunctiva</t>
  </si>
  <si>
    <t>C39.8</t>
  </si>
  <si>
    <t>Extirpation of lesion of conjunctiva,  Other specified</t>
  </si>
  <si>
    <t>C39.9</t>
  </si>
  <si>
    <t>Extirpation of lesion of conjunctiva,  Unspecified</t>
  </si>
  <si>
    <t>C40.1</t>
  </si>
  <si>
    <t>Repair of conjunctiva,  Mucosal graft to conjunctiva</t>
  </si>
  <si>
    <t>C40.2</t>
  </si>
  <si>
    <t>Repair of conjunctiva,  Amniotic graft to conjunctiva</t>
  </si>
  <si>
    <t>C40.3</t>
  </si>
  <si>
    <t>Repair of conjunctiva,  Sliding graft to conjunctiva</t>
  </si>
  <si>
    <t>C40.4</t>
  </si>
  <si>
    <t>Repair of conjunctiva,  Prosthetic replacement of conjunctiva</t>
  </si>
  <si>
    <t>C40.5</t>
  </si>
  <si>
    <t>Repair of conjunctiva,  Suture of conjunctiva</t>
  </si>
  <si>
    <t>C40.8</t>
  </si>
  <si>
    <t>Repair of conjunctiva,  Other specified</t>
  </si>
  <si>
    <t>C40.9</t>
  </si>
  <si>
    <t>Repair of conjunctiva,  Unspecified</t>
  </si>
  <si>
    <t>C41.1</t>
  </si>
  <si>
    <t>Incision of conjunctiva,  Peritomy</t>
  </si>
  <si>
    <t>C41.8</t>
  </si>
  <si>
    <t>Incision of conjunctiva,  Other specified</t>
  </si>
  <si>
    <t>C41.9</t>
  </si>
  <si>
    <t>Incision of conjunctiva,  Unspecified</t>
  </si>
  <si>
    <t>C43.1</t>
  </si>
  <si>
    <t>Other operations on conjunctiva,  Division of adhesions of conjunctiva</t>
  </si>
  <si>
    <t>C43.2</t>
  </si>
  <si>
    <t>Other operations on conjunctiva,  Biopsy of lesion of conjunctiva</t>
  </si>
  <si>
    <t>C43.3</t>
  </si>
  <si>
    <t>Other operations on conjunctiva,  Removal of foreign body from conjunctiva</t>
  </si>
  <si>
    <t>C43.4</t>
  </si>
  <si>
    <t>Other operations on conjunctiva,  Subconjunctival injection</t>
  </si>
  <si>
    <t>C43.5</t>
  </si>
  <si>
    <t>Other operations on conjunctiva,  Exploration of conjunctiva</t>
  </si>
  <si>
    <t>C43.6</t>
  </si>
  <si>
    <t>Other operations on conjunctiva,  Creation of hood of conjunctiva</t>
  </si>
  <si>
    <t>C43.7</t>
  </si>
  <si>
    <t>Transplantation of conjunctiva</t>
  </si>
  <si>
    <t>C43.8</t>
  </si>
  <si>
    <t>Other operations on conjunctiva,  Other specified</t>
  </si>
  <si>
    <t>C43.9</t>
  </si>
  <si>
    <t>Other operations on conjunctiva,  Unspecified</t>
  </si>
  <si>
    <t>C44.1</t>
  </si>
  <si>
    <t>Hydrogel prosthetic keratoplasty</t>
  </si>
  <si>
    <t>C44.2</t>
  </si>
  <si>
    <t>Laser in situ keratomileusis</t>
  </si>
  <si>
    <t>C44.8</t>
  </si>
  <si>
    <t>Other specified other plastic operations on cornea</t>
  </si>
  <si>
    <t>C44.9</t>
  </si>
  <si>
    <t>Unspecified other plastic operations on cornea</t>
  </si>
  <si>
    <t>C45.1</t>
  </si>
  <si>
    <t>Extirpation of lesion of cornea,  Superficial keratectomy</t>
  </si>
  <si>
    <t>C45.2</t>
  </si>
  <si>
    <t>Extirpation of lesion of cornea,  Excision of lesion of cornea nec</t>
  </si>
  <si>
    <t>C45.3</t>
  </si>
  <si>
    <t>Extirpation of lesion of cornea,  Cauterisation of lesion of cornea</t>
  </si>
  <si>
    <t>C45.4</t>
  </si>
  <si>
    <t>Extirpation of lesion of cornea,  Cryotherapy to lesion of cornea</t>
  </si>
  <si>
    <t>C45.6</t>
  </si>
  <si>
    <t>Extirpation of lesion of cornea,  Destruction of lesion of cornea nec</t>
  </si>
  <si>
    <t>C45.7</t>
  </si>
  <si>
    <t>Extirpation of lesion of cornea,  Debridement of lesion of cornea</t>
  </si>
  <si>
    <t>C45.8</t>
  </si>
  <si>
    <t>Extirpation of lesion of cornea,  Other specified</t>
  </si>
  <si>
    <t>C45.9</t>
  </si>
  <si>
    <t>Extirpation of lesion of cornea,  Unspecified</t>
  </si>
  <si>
    <t>C46.1</t>
  </si>
  <si>
    <t>Plastic operations on cornea,  Refractive keratoplasty</t>
  </si>
  <si>
    <t>C46.2</t>
  </si>
  <si>
    <t>Plastic operations on cornea,  Lamellar graft to cornea</t>
  </si>
  <si>
    <t>C46.3</t>
  </si>
  <si>
    <t>Plastic operations on cornea,  Penetrating graft to cornea</t>
  </si>
  <si>
    <t>C46.4</t>
  </si>
  <si>
    <t>Plastic operations on cornea,  Insertion of prosthesis into cornea</t>
  </si>
  <si>
    <t>C46.5</t>
  </si>
  <si>
    <t>Deep lamellar graft to cornea</t>
  </si>
  <si>
    <t>C46.6</t>
  </si>
  <si>
    <t>Amniotic membrane graft to cornea</t>
  </si>
  <si>
    <t>C46.7</t>
  </si>
  <si>
    <t>Transplant of corneal limbal cells</t>
  </si>
  <si>
    <t>C46.8</t>
  </si>
  <si>
    <t>Plastic operations on cornea,  Other specified</t>
  </si>
  <si>
    <t>C46.9</t>
  </si>
  <si>
    <t>Plastic operations on cornea,  Unspecified</t>
  </si>
  <si>
    <t>C47.1</t>
  </si>
  <si>
    <t>Closure of cornea,  Suture of cornea</t>
  </si>
  <si>
    <t>C47.2</t>
  </si>
  <si>
    <t>Closure of cornea,  Adjustment to suture of cornea</t>
  </si>
  <si>
    <t>C47.3</t>
  </si>
  <si>
    <t>Closure of cornea,  Removal of suture from cornea</t>
  </si>
  <si>
    <t>C47.4</t>
  </si>
  <si>
    <t>Gluing of cornea</t>
  </si>
  <si>
    <t>C47.8</t>
  </si>
  <si>
    <t>Closure of cornea,  Other specified</t>
  </si>
  <si>
    <t>C47.9</t>
  </si>
  <si>
    <t>Closure of cornea,  Unspecified</t>
  </si>
  <si>
    <t>C48.1</t>
  </si>
  <si>
    <t>Removal of foreign body from cornea,  Surgical removal of foreign body from cornea</t>
  </si>
  <si>
    <t>C48.2</t>
  </si>
  <si>
    <t>Removal of foreign body from cornea,  Magnetic extraction of foreign body from cornea</t>
  </si>
  <si>
    <t>C48.8</t>
  </si>
  <si>
    <t>Removal of foreign body from cornea,  Other specified</t>
  </si>
  <si>
    <t>C48.9</t>
  </si>
  <si>
    <t>Removal of foreign body from cornea,  Unspecified</t>
  </si>
  <si>
    <t>C49.1</t>
  </si>
  <si>
    <t>Incision of cornea,  Section of cornea</t>
  </si>
  <si>
    <t>C49.2</t>
  </si>
  <si>
    <t>Incision of cornea,  Trephine of cornea</t>
  </si>
  <si>
    <t>C49.3</t>
  </si>
  <si>
    <t>Incision of cornea,  Radial keratotomy</t>
  </si>
  <si>
    <t>C49.8</t>
  </si>
  <si>
    <t>Incision of cornea,  Other specified</t>
  </si>
  <si>
    <t>C49.9</t>
  </si>
  <si>
    <t>Incision of cornea,  Unspecified</t>
  </si>
  <si>
    <t>C51.1</t>
  </si>
  <si>
    <t>Other operations on cornea,  Biopsy of lesion of cornea</t>
  </si>
  <si>
    <t>C51.2</t>
  </si>
  <si>
    <t>Other operations on cornea,  Chelation of cornea</t>
  </si>
  <si>
    <t>C51.3</t>
  </si>
  <si>
    <t>Other operations on cornea,  Exploration of cornea</t>
  </si>
  <si>
    <t>C51.4</t>
  </si>
  <si>
    <t>Other operations on cornea,  Tattooing of cornea</t>
  </si>
  <si>
    <t>C51.5</t>
  </si>
  <si>
    <t>Placement of therapeutic contact lens on to cornea</t>
  </si>
  <si>
    <t>C51.8</t>
  </si>
  <si>
    <t>Other operations on cornea,  Other specified</t>
  </si>
  <si>
    <t>C51.9</t>
  </si>
  <si>
    <t>Other operations on cornea,  Unspecified</t>
  </si>
  <si>
    <t>C52.1</t>
  </si>
  <si>
    <t>Deep sclerectomy with spacer</t>
  </si>
  <si>
    <t>C52.2</t>
  </si>
  <si>
    <t>Deep sclerectomy without spacer</t>
  </si>
  <si>
    <t>C52.8</t>
  </si>
  <si>
    <t>Other specified excision of sclera</t>
  </si>
  <si>
    <t>C53.1</t>
  </si>
  <si>
    <t>Extirpation of lesion of sclera,  Punch resection of sclera</t>
  </si>
  <si>
    <t>C53.2</t>
  </si>
  <si>
    <t>Extirpation of lesion of sclera,  Excision of lesion of sclera nec</t>
  </si>
  <si>
    <t>C53.4</t>
  </si>
  <si>
    <t>Extirpation of lesion of sclera,  Destruction of lesion of sclera nec</t>
  </si>
  <si>
    <t>C54.1</t>
  </si>
  <si>
    <t>Buckling operations for attachment of retina,  Overlay scleroplasty</t>
  </si>
  <si>
    <t>C54.3</t>
  </si>
  <si>
    <t>Buckling operations for attachment of retina,  Buckling of sclera and implant hfq</t>
  </si>
  <si>
    <t>C54.4</t>
  </si>
  <si>
    <t>Buckling operations for attachment of retina,  Buckling of sclera and local or encircling explant hfq</t>
  </si>
  <si>
    <t>C54.5</t>
  </si>
  <si>
    <t>Buckling operations for attachment of retina,  Buckling of sclera nec</t>
  </si>
  <si>
    <t>C54.6</t>
  </si>
  <si>
    <t>Buckling operations for attachment of retina,  Removal of implant or explant from sclera</t>
  </si>
  <si>
    <t>C54.7</t>
  </si>
  <si>
    <t>Maintenance of implant or explant in sclera</t>
  </si>
  <si>
    <t>C54.8</t>
  </si>
  <si>
    <t>Buckling operations for attachment of retina,  Other specified</t>
  </si>
  <si>
    <t>C54.9</t>
  </si>
  <si>
    <t>Buckling operations for attachment of retina,  Unspecified</t>
  </si>
  <si>
    <t>C55.1</t>
  </si>
  <si>
    <t>Incision of sclera,  Drainage of lesion of sclera</t>
  </si>
  <si>
    <t>C55.2</t>
  </si>
  <si>
    <t>Incision of sclera,  Corneoscleral trephine</t>
  </si>
  <si>
    <t>C55.3</t>
  </si>
  <si>
    <t>Incision of sclera,  Drainage of subretinal fluid through sclera</t>
  </si>
  <si>
    <t>C55.8</t>
  </si>
  <si>
    <t>Incision of sclera,  Other specified</t>
  </si>
  <si>
    <t>C55.9</t>
  </si>
  <si>
    <t>Incision of sclera,  Unspecified</t>
  </si>
  <si>
    <t>C57.1</t>
  </si>
  <si>
    <t>Other operations on sclera,  Biopsy of lesion of sclera</t>
  </si>
  <si>
    <t>C57.2</t>
  </si>
  <si>
    <t>Other operations on sclera,  Repair of sclera</t>
  </si>
  <si>
    <t>C57.3</t>
  </si>
  <si>
    <t>Other operations on sclera,  Graft to sclera</t>
  </si>
  <si>
    <t>C57.4</t>
  </si>
  <si>
    <t>Other operations on sclera,  Suture of sclera</t>
  </si>
  <si>
    <t>C57.8</t>
  </si>
  <si>
    <t>Other operations on sclera,  Other specified</t>
  </si>
  <si>
    <t>C59.1</t>
  </si>
  <si>
    <t>Excision of iris,  Iridocyclectomy</t>
  </si>
  <si>
    <t>C59.8</t>
  </si>
  <si>
    <t>Excision of iris,  Other specified</t>
  </si>
  <si>
    <t>C59.9</t>
  </si>
  <si>
    <t>Excision of iris,  Unspecified</t>
  </si>
  <si>
    <t>C60.1</t>
  </si>
  <si>
    <t>Filtering operations on iris,  Trabeculectomy</t>
  </si>
  <si>
    <t>C60.2</t>
  </si>
  <si>
    <t>Filtering operations on iris,  Inclusion of iris</t>
  </si>
  <si>
    <t>C60.3</t>
  </si>
  <si>
    <t>Filtering operations on iris,  Fixation of iris</t>
  </si>
  <si>
    <t>C60.4</t>
  </si>
  <si>
    <t>Filtering operations on iris,  Iridoplasty nec</t>
  </si>
  <si>
    <t>C60.5</t>
  </si>
  <si>
    <t>Filtering operations on iris,  Insertion of tube into anterior chamber of eye to assist drainage of aqueous humour</t>
  </si>
  <si>
    <t>C60.6</t>
  </si>
  <si>
    <t>Viscocanalostomy</t>
  </si>
  <si>
    <t>C60.8</t>
  </si>
  <si>
    <t>Filtering operations on iris,  Other specified</t>
  </si>
  <si>
    <t>C60.9</t>
  </si>
  <si>
    <t>Filtering operations on iris,  Unspecified</t>
  </si>
  <si>
    <t>C61.1</t>
  </si>
  <si>
    <t>Other operations on trabecular meshwork of eye,  Laser trabeculoplasty</t>
  </si>
  <si>
    <t>C61.2</t>
  </si>
  <si>
    <t>Other operations on trabecular meshwork of eye,  Trabeculotomy</t>
  </si>
  <si>
    <t>C61.3</t>
  </si>
  <si>
    <t>Other operations on trabecular meshwork of eye,  Goniotomy</t>
  </si>
  <si>
    <t>C61.4</t>
  </si>
  <si>
    <t>Other operations on trabecular meshwork of eye,  Goniopuncture</t>
  </si>
  <si>
    <t>C61.8</t>
  </si>
  <si>
    <t>Other operations on trabecular meshwork of eye,  Other specified</t>
  </si>
  <si>
    <t>C61.9</t>
  </si>
  <si>
    <t>Other operations on trabecular meshwork of eye,  Unspecified</t>
  </si>
  <si>
    <t>C62.1</t>
  </si>
  <si>
    <t>Incision of iris,  Iridosclerotomy</t>
  </si>
  <si>
    <t>C62.2</t>
  </si>
  <si>
    <t>Incision of iris,  Surgical iridotomy</t>
  </si>
  <si>
    <t>C62.3</t>
  </si>
  <si>
    <t>Incision of iris,  Laser iridotomy</t>
  </si>
  <si>
    <t>C62.4</t>
  </si>
  <si>
    <t>Incision of iris,  Correction iridodialysis nec</t>
  </si>
  <si>
    <t>C64.2</t>
  </si>
  <si>
    <t>Other operations on iris,  Excision of lesion of iris</t>
  </si>
  <si>
    <t>C64.3</t>
  </si>
  <si>
    <t>Other operations on iris,  Destruction of lesion of iris</t>
  </si>
  <si>
    <t>C64.4</t>
  </si>
  <si>
    <t>Other operations on iris,  Biopsy of lesion of iris</t>
  </si>
  <si>
    <t>C64.5</t>
  </si>
  <si>
    <t>Other operations on iris,  Removal of foreign body from iris</t>
  </si>
  <si>
    <t>C65.1</t>
  </si>
  <si>
    <t>Needling of bleb</t>
  </si>
  <si>
    <t>C65.2</t>
  </si>
  <si>
    <t>Injection of bleb</t>
  </si>
  <si>
    <t>C65.3</t>
  </si>
  <si>
    <t>Revision of bleb NEC</t>
  </si>
  <si>
    <t>C65.4</t>
  </si>
  <si>
    <t>Removal of releasable suture following glaucoma surgery</t>
  </si>
  <si>
    <t>C65.5</t>
  </si>
  <si>
    <t>Laser suture lysis following glaucoma surgery</t>
  </si>
  <si>
    <t>C65.8</t>
  </si>
  <si>
    <t>Other specified operations following glaucoma surgery</t>
  </si>
  <si>
    <t>C65.9</t>
  </si>
  <si>
    <t>Unspecified operations following glaucoma surgery</t>
  </si>
  <si>
    <t>C66.1</t>
  </si>
  <si>
    <t>Extirpation of ciliary body,  Excision of ciliary body</t>
  </si>
  <si>
    <t>C66.2</t>
  </si>
  <si>
    <t>Extirpation of ciliary body,  Cauterisation of ciliary body</t>
  </si>
  <si>
    <t>C66.3</t>
  </si>
  <si>
    <t>Extirpation of ciliary body,  Cryotherapy to ciliary body</t>
  </si>
  <si>
    <t>C66.4</t>
  </si>
  <si>
    <t>Extirpation of ciliary body,  Laser photocoagulation of ciliary body</t>
  </si>
  <si>
    <t>C66.5</t>
  </si>
  <si>
    <t>Extirpation of ciliary body,  Destruction of ciliary body nec</t>
  </si>
  <si>
    <t>C66.8</t>
  </si>
  <si>
    <t>Extirpation of ciliary body,  Other specified</t>
  </si>
  <si>
    <t>C66.9</t>
  </si>
  <si>
    <t>Extirpation of ciliary body,  Unspecified</t>
  </si>
  <si>
    <t>C67.1</t>
  </si>
  <si>
    <t>Other operations on ciliary body,  Separation of ciliary body</t>
  </si>
  <si>
    <t>C67.8</t>
  </si>
  <si>
    <t>Other operations on ciliary body,  Other specified</t>
  </si>
  <si>
    <t>C67.9</t>
  </si>
  <si>
    <t>Other operations on ciliary body,  Unspecified</t>
  </si>
  <si>
    <t>C69.1</t>
  </si>
  <si>
    <t>Other operations on anterior chamber of eye,  Reformation of anterior chamber of eye</t>
  </si>
  <si>
    <t>C69.2</t>
  </si>
  <si>
    <t>Other operations on anterior chamber of eye,  Paracentesis of anterior chamber of eye</t>
  </si>
  <si>
    <t>C69.3</t>
  </si>
  <si>
    <t>Other operations on anterior chamber of eye,  Injection into anterior chamber of eye</t>
  </si>
  <si>
    <t>C69.4</t>
  </si>
  <si>
    <t>Other operations on anterior chamber of eye,  Irrigation of anterior chamber of eye</t>
  </si>
  <si>
    <t>C69.8</t>
  </si>
  <si>
    <t>Other operations on anterior chamber of eye,  Other specified</t>
  </si>
  <si>
    <t>C69.9</t>
  </si>
  <si>
    <t>Other operations on anterior chamber of eye,  Unspecified</t>
  </si>
  <si>
    <t>Extracapsular extraction of lens,  Simple linear extraction of lens</t>
  </si>
  <si>
    <t>Extracapsular extraction of lens,  Phakoemulsification of lens</t>
  </si>
  <si>
    <t>Extracapsular extraction of lens,  Aspiration of lens</t>
  </si>
  <si>
    <t>Extracapsular extraction of lens,  Other specified</t>
  </si>
  <si>
    <t>Extracapsular extraction of lens,  Unspecified</t>
  </si>
  <si>
    <t>Intracapsular extraction of lens,  Forceps extraction of lens</t>
  </si>
  <si>
    <t>Intracapsular extraction of lens,  Suction extraction of lens</t>
  </si>
  <si>
    <t>Intracapsular extraction of lens,  Cryoextraction of lens</t>
  </si>
  <si>
    <t>C72.8</t>
  </si>
  <si>
    <t>Intracapsular extraction of lens,  Other specified</t>
  </si>
  <si>
    <t>Intracapsular extraction of lens,  Unspecified</t>
  </si>
  <si>
    <t>Incision of capsule of lens,  Membranectomy of lens</t>
  </si>
  <si>
    <t>C73.2</t>
  </si>
  <si>
    <t>Incision of capsule of lens,  Capsulotomy of anterior lens capsule</t>
  </si>
  <si>
    <t>Incision of capsule of lens,  Capsulotomy of posterior lens capsule</t>
  </si>
  <si>
    <t>Incision of capsule of lens,  Capsulotomy of lens nec</t>
  </si>
  <si>
    <t>Incision of capsule of lens,  Other specified</t>
  </si>
  <si>
    <t>Incision of capsule of lens,  Unspecified</t>
  </si>
  <si>
    <t>Other extraction of lens,  Curettage of lens</t>
  </si>
  <si>
    <t>Other extraction of lens,  Discission of cataract</t>
  </si>
  <si>
    <t>Other extraction of lens,  Mechanical lensectomy</t>
  </si>
  <si>
    <t>Other extraction of lens,  Other specified</t>
  </si>
  <si>
    <t>Other extraction of lens,  Unspecified</t>
  </si>
  <si>
    <t>Prothesis of lens,  Insertion of prosthetic replacement for lens</t>
  </si>
  <si>
    <t>Prothesis of lens,  Revision of prosthetic replacement for lens</t>
  </si>
  <si>
    <t>Prothesis of lens,  Removal of prosthetic replacement for lens</t>
  </si>
  <si>
    <t>C75.8</t>
  </si>
  <si>
    <t>Prothesis of lens,  Other specified</t>
  </si>
  <si>
    <t>Prothesis of lens,  Unspecified</t>
  </si>
  <si>
    <t>Other operations on lens,  Capsulectomy</t>
  </si>
  <si>
    <t>Other operations on lens,  Couching of lens</t>
  </si>
  <si>
    <t>C77.3</t>
  </si>
  <si>
    <t>Other operations on lens,  Biopsy of lesion of lens</t>
  </si>
  <si>
    <t>C77.4</t>
  </si>
  <si>
    <t>Other operations on lens,  Surgical removal of foreign body from lens</t>
  </si>
  <si>
    <t>Other operations on lens,  Magnetic extraction of foreign body from lens</t>
  </si>
  <si>
    <t>Other operations on lens,  Other specified</t>
  </si>
  <si>
    <t>Other operations on lens,  Unspecified</t>
  </si>
  <si>
    <t>Operations on vitreous body,  Extirpation of vitreous body using anterior approach</t>
  </si>
  <si>
    <t>C79.2</t>
  </si>
  <si>
    <t>Operations on vitreous body,  Extirpation of vitreous body nec</t>
  </si>
  <si>
    <t>C79.3</t>
  </si>
  <si>
    <t>Operations on vitreous body,  Injection of vitreous substitute into vitreous body</t>
  </si>
  <si>
    <t>C79.4</t>
  </si>
  <si>
    <t>Operations on vitreous body,  Injection into vitreous body nec</t>
  </si>
  <si>
    <t>C79.5</t>
  </si>
  <si>
    <t>C79.7</t>
  </si>
  <si>
    <t>Operations on vitreous body,  Other specified</t>
  </si>
  <si>
    <t>C79.9</t>
  </si>
  <si>
    <t>Operations on vitreous body,  Unspecified</t>
  </si>
  <si>
    <t>C80.1</t>
  </si>
  <si>
    <t>Peel of epiretinal (fibroglial) membrane</t>
  </si>
  <si>
    <t>C80.2</t>
  </si>
  <si>
    <t>Peel of internal limiting membrane</t>
  </si>
  <si>
    <t>C80.3</t>
  </si>
  <si>
    <t>Delamination of epiretinal fibrovascular membrane</t>
  </si>
  <si>
    <t>C80.4</t>
  </si>
  <si>
    <t>Segmentation of epiretinal fibrovascular membrane</t>
  </si>
  <si>
    <t>C80.5</t>
  </si>
  <si>
    <t>Removal of subretinal vascular membrane</t>
  </si>
  <si>
    <t>C80.6</t>
  </si>
  <si>
    <t>Removal of subretinal membrane NEC</t>
  </si>
  <si>
    <t>C80.8</t>
  </si>
  <si>
    <t>Other specified operations on retinal membrane</t>
  </si>
  <si>
    <t>C80.9</t>
  </si>
  <si>
    <t>Unspecified operations on retinal membrane</t>
  </si>
  <si>
    <t>C81.1</t>
  </si>
  <si>
    <t>Photocoagulation of retina for detachment,  Xenon photocoagulation of retina for detachment</t>
  </si>
  <si>
    <t>C81.2</t>
  </si>
  <si>
    <t>Photocoagulation of retina for detachment,  Laser photocoagulation of retina for detachment</t>
  </si>
  <si>
    <t>C81.8</t>
  </si>
  <si>
    <t>Photocoagulation of retina for detachment,  Other specified</t>
  </si>
  <si>
    <t>C81.9</t>
  </si>
  <si>
    <t>Photocoagulation of retina for detachment,  Unspecified</t>
  </si>
  <si>
    <t>C82.1</t>
  </si>
  <si>
    <t>Destruction of lesion of retina,  Cauterisation of lesion of retina</t>
  </si>
  <si>
    <t>C82.2</t>
  </si>
  <si>
    <t>Destruction of lesion of retina,  Cryotherapy to lesion of retina</t>
  </si>
  <si>
    <t>C82.3</t>
  </si>
  <si>
    <t>Destruction of lesion of retina,  Radiotherapy to lesion of retina</t>
  </si>
  <si>
    <t>C82.4</t>
  </si>
  <si>
    <t>Plaque radiotherapy to lesion of retina</t>
  </si>
  <si>
    <t>C82.5</t>
  </si>
  <si>
    <t>Panretinal laser photocoagulation to lesion of retina NEC</t>
  </si>
  <si>
    <t>C82.6</t>
  </si>
  <si>
    <t>Laser photocoagulation to lesion of retina NEC</t>
  </si>
  <si>
    <t>C82.8</t>
  </si>
  <si>
    <t>Destruction of lesion of retina,  Other specified</t>
  </si>
  <si>
    <t>C82.9</t>
  </si>
  <si>
    <t>Destruction of lesion of retina,  Unspecified</t>
  </si>
  <si>
    <t>C83.1</t>
  </si>
  <si>
    <t>Pigment epithelium translocation of retina</t>
  </si>
  <si>
    <t>C83.2</t>
  </si>
  <si>
    <t>Macular translocation three hundred and sixty degree</t>
  </si>
  <si>
    <t>C83.3</t>
  </si>
  <si>
    <t>Limited macular translocation</t>
  </si>
  <si>
    <t>C83.8</t>
  </si>
  <si>
    <t>Other specified translocation of retina</t>
  </si>
  <si>
    <t>C83.9</t>
  </si>
  <si>
    <t>Unspecified translocation of retina</t>
  </si>
  <si>
    <t>C84.1</t>
  </si>
  <si>
    <t>Other operations on retina,  Epiretinal dissection</t>
  </si>
  <si>
    <t>C84.2</t>
  </si>
  <si>
    <t>Other operations on retina,  Excision of lesion of retina</t>
  </si>
  <si>
    <t>C84.3</t>
  </si>
  <si>
    <t>Other operations on retina,  Biopsy of lesion of retina</t>
  </si>
  <si>
    <t>C84.5</t>
  </si>
  <si>
    <t>Drainage of subretinal fluid through retina</t>
  </si>
  <si>
    <t>C84.6</t>
  </si>
  <si>
    <t>Retinotomy NEC</t>
  </si>
  <si>
    <t>C84.8</t>
  </si>
  <si>
    <t>Other operations on retina,  Other specified</t>
  </si>
  <si>
    <t>C84.9</t>
  </si>
  <si>
    <t>Other operations on retina,  Unspecified</t>
  </si>
  <si>
    <t>C85.1</t>
  </si>
  <si>
    <t>Retinopexy using cryotherapy</t>
  </si>
  <si>
    <t>C85.2</t>
  </si>
  <si>
    <t>Retinopexy using diathermy</t>
  </si>
  <si>
    <t>C85.5</t>
  </si>
  <si>
    <t>Retinopexy NEC</t>
  </si>
  <si>
    <t>C85.8</t>
  </si>
  <si>
    <t>Other specified fixation of retina</t>
  </si>
  <si>
    <t>C85.9</t>
  </si>
  <si>
    <t>Unspecified fixation of retina</t>
  </si>
  <si>
    <t>C86.1</t>
  </si>
  <si>
    <t>Other operations on eye,  Biopsy of lesion of eye nec</t>
  </si>
  <si>
    <t>C86.2</t>
  </si>
  <si>
    <t>Other operations on eye,  Repair of globe</t>
  </si>
  <si>
    <t>C86.3</t>
  </si>
  <si>
    <t>Other operations on eye,  Suture of eye nec</t>
  </si>
  <si>
    <t>C86.4</t>
  </si>
  <si>
    <t>Other operations on eye,  Removal of foreign body from eye nec</t>
  </si>
  <si>
    <t>C86.5</t>
  </si>
  <si>
    <t>Other operations on eye,  Fluorescein angiography of eye</t>
  </si>
  <si>
    <t>C86.6</t>
  </si>
  <si>
    <t>Other operations on eye,  Examination of eye under anaesthetic</t>
  </si>
  <si>
    <t>C86.7</t>
  </si>
  <si>
    <t>Injection of therapeutic substance around the eye</t>
  </si>
  <si>
    <t>C86.8</t>
  </si>
  <si>
    <t>Other operations on eye,  Other specified</t>
  </si>
  <si>
    <t>C86.9</t>
  </si>
  <si>
    <t>Other operations on eye,  Unspecified</t>
  </si>
  <si>
    <t>C87.1</t>
  </si>
  <si>
    <t>Digital imaging of retina</t>
  </si>
  <si>
    <t>C87.2</t>
  </si>
  <si>
    <t>Indocyanine angiography evaluation of retina</t>
  </si>
  <si>
    <t>C87.3</t>
  </si>
  <si>
    <t>Tomography evaluation of retina</t>
  </si>
  <si>
    <t>C87.4</t>
  </si>
  <si>
    <t>Ultrasonic evaluation of retina</t>
  </si>
  <si>
    <t>C87.5</t>
  </si>
  <si>
    <t>Scanning laser ophthalmoscopy evaluation of retina</t>
  </si>
  <si>
    <t>C87.8</t>
  </si>
  <si>
    <t>Other specified evaluation of retina</t>
  </si>
  <si>
    <t>C87.9</t>
  </si>
  <si>
    <t>Unspecified evaluation of retina</t>
  </si>
  <si>
    <t>C88.1</t>
  </si>
  <si>
    <t>Transpupillary thermotherapy to subretinal lesion</t>
  </si>
  <si>
    <t>C88.2</t>
  </si>
  <si>
    <t>Photodynamic therapy to subretinal lesion</t>
  </si>
  <si>
    <t>C89.1</t>
  </si>
  <si>
    <t>Insertion of sustained release device into posterior segment of eye</t>
  </si>
  <si>
    <t>C89.2</t>
  </si>
  <si>
    <t>Injection of steroid into posterior segment of eye</t>
  </si>
  <si>
    <t>C89.3</t>
  </si>
  <si>
    <t>Injection of therapeutic substance into posterior segment of eye NEC</t>
  </si>
  <si>
    <t>C89.8</t>
  </si>
  <si>
    <t>Other specified operations on posterior segment of eye</t>
  </si>
  <si>
    <t>C89.9</t>
  </si>
  <si>
    <t>Unspecified operations on posterior segment of eye</t>
  </si>
  <si>
    <t>C90.1</t>
  </si>
  <si>
    <t>Topical anaesthetic</t>
  </si>
  <si>
    <t>C90.3</t>
  </si>
  <si>
    <t>Subtenons anaesthetic</t>
  </si>
  <si>
    <t>C90.4</t>
  </si>
  <si>
    <t>Peribulbar anaesthetic</t>
  </si>
  <si>
    <t>C90.9</t>
  </si>
  <si>
    <t>Unspecified local anaesthetics for ophthalmology procedures</t>
  </si>
  <si>
    <t>Note:</t>
  </si>
  <si>
    <t>Certain of these may be used as supplementary codes when associated with concurrent extraction of lens (C71-C74)</t>
  </si>
  <si>
    <t>C01-C90</t>
  </si>
  <si>
    <t>C90</t>
  </si>
  <si>
    <t>Local Anaesthesia</t>
  </si>
  <si>
    <t>For use as supplementary codes when associated with concurrent extraction of lens (C71-C74)</t>
  </si>
  <si>
    <r>
      <t xml:space="preserve">n8 ccyymmdd
</t>
    </r>
    <r>
      <rPr>
        <i/>
        <sz val="8"/>
        <rFont val="Arial"/>
        <family val="2"/>
      </rPr>
      <t>Pseudonymised</t>
    </r>
    <r>
      <rPr>
        <sz val="8"/>
        <rFont val="Arial"/>
        <family val="2"/>
      </rPr>
      <t xml:space="preserve">
e-GIF</t>
    </r>
  </si>
  <si>
    <t>n1
---
0 Not Known 
1 Male 
2 Female 
9 Not Specified 
---</t>
  </si>
  <si>
    <t>POSTCODE OF USUAL ADDRESS</t>
  </si>
  <si>
    <t>INITIAL PHRASE COLLECTED</t>
  </si>
  <si>
    <r>
      <t xml:space="preserve">Please refer to the 'Postcode Directory' (as published by the Office for National Statistics, with contractual use available via the NHS) for full list of postcodes.
</t>
    </r>
    <r>
      <rPr>
        <b/>
        <sz val="8"/>
        <rFont val="Arial"/>
        <family val="2"/>
      </rPr>
      <t xml:space="preserve">Formats                                     Example Postcode </t>
    </r>
    <r>
      <rPr>
        <sz val="8"/>
        <rFont val="Arial"/>
        <family val="2"/>
      </rPr>
      <t xml:space="preserve">
1st        2nd  Phrases
AN        NAA                                M1 1AA 
ANN      NAA                                M60 1NW 
AAN      NAA                                CR2 6XH 
AANN    NAA                                DN55 1PT 
ANA      NAA                                W1A 1HQ 
AANA    NAA                                EC1A 1BB 
1st Phrase to be used in cataract data set</t>
    </r>
  </si>
  <si>
    <t>Appendix 2</t>
  </si>
  <si>
    <t>Diabetes Type</t>
  </si>
  <si>
    <r>
      <t xml:space="preserve">BMI=  </t>
    </r>
    <r>
      <rPr>
        <u val="single"/>
        <sz val="8"/>
        <color indexed="55"/>
        <rFont val="Arial"/>
        <family val="2"/>
      </rPr>
      <t xml:space="preserve">    weigh        </t>
    </r>
    <r>
      <rPr>
        <sz val="8"/>
        <color indexed="55"/>
        <rFont val="Arial"/>
        <family val="2"/>
      </rPr>
      <t xml:space="preserve">
         height x height</t>
    </r>
  </si>
  <si>
    <t>Minimum data set</t>
  </si>
  <si>
    <t>Drop down list</t>
  </si>
  <si>
    <t>Defaultable drop down list</t>
  </si>
  <si>
    <t>Drop down list in accordance with standard used (2.03)</t>
  </si>
  <si>
    <t>Defaultable centre ID</t>
  </si>
  <si>
    <t>Drop down list with keyboard option (for all lists where applicable)</t>
  </si>
  <si>
    <t>GMC no. Defaultable upon log in</t>
  </si>
  <si>
    <t>Only phako operations eligible</t>
  </si>
  <si>
    <t>Drop down list in accordance with standard used (6.02)</t>
  </si>
  <si>
    <t>Read in from OS with option to change</t>
  </si>
  <si>
    <t>Use 2011 census data</t>
  </si>
  <si>
    <t xml:space="preserve">
LogMAR
-0.30
-0.20
-0.10
0.00
0.20
0.30
0.50
0.60
0.80
0.90
1.00
1.10
1.20
1.30
1.50
1.80
2.10
2.40
2.70
3.00</t>
  </si>
  <si>
    <t>Collapse to Diabetes Y/N</t>
  </si>
  <si>
    <t>This should be implemented adjacent to the K1 entry position</t>
  </si>
  <si>
    <t>Comment / Implementation note</t>
  </si>
  <si>
    <t>ID to be pseudonimised to allow for linkage to 2nd eye - Following 251 exemption should be possible to collect identifiable data;
Implementation should allow for this future 'upgrade'.</t>
  </si>
  <si>
    <t>Converted into age in years at the time of surgery at source prior to remote storage. Permissable values for age: n3 (integer)</t>
  </si>
  <si>
    <t>Convert to Age in years at the time of surgery from DOB &amp; Date of cataract surgery</t>
  </si>
  <si>
    <t>Converted to LogMAR for data storage</t>
  </si>
  <si>
    <t>Mandatory (required for the PCR risk adjustment)</t>
  </si>
  <si>
    <t>Collapse to Brunescent / white Y/N for risk adjustment</t>
  </si>
  <si>
    <t>Collapse to:
Able to co-operate with procedure Y/N
Able to lie flat Y/N</t>
  </si>
  <si>
    <t>Drop down list (or as there are many options to choose from a 'sub-window' with buttons may be easier to use)</t>
  </si>
  <si>
    <t>Drop down list with decision support in an information bubble indicating preferred option order: BCVA; Habitual correction VA; PH VA; UAVA</t>
  </si>
  <si>
    <t>The curvature of the cornea as measured in either dioptres or mm radius of curvature. Axis as per 3.04</t>
  </si>
  <si>
    <t>The curvature of the cornea as measured in either dioptres or mm radius of curvature. Axis measured is 90 degrees from that specified in 3.04.</t>
  </si>
  <si>
    <t>±nn.nn
2dp
Dioptres
Recorded in intervals of 0.25 D
NB Value may be negative</t>
  </si>
  <si>
    <t xml:space="preserve">Collapse to alpha-blocker Y/N for direct entry </t>
  </si>
  <si>
    <t>Defaultable per operating list (some surgeons will operate in multiple sites)</t>
  </si>
  <si>
    <t>Drop down list to include intra-op phenylephrine, PS release, sphincterotomies, pupil stretch, iris hooks, vision blue capsule staining, IOL exchange (e.g. if damaged on insertion), other</t>
  </si>
  <si>
    <t>Drop down list with decision support in an information bubble indicating preferred option order: Subjective, Focimetry, Autorefraction, Retinoscopy</t>
  </si>
  <si>
    <t>Defaults to N/A if 6.12=0</t>
  </si>
  <si>
    <t>an255 (max)
More than one value may be recorded.
---
Uncooperative patient
Uncontrolled eye movement
Deep-set eye
Shallow anterior chamber
Pupil
- Medium (manipulation not required but increased surgical difficulty)
- Small (surgical manipulation necessary)
Posterior Synechiae 
Atonic pupil
Floppy Iris
Pseudoexfoliation
Phacodonesis
Corneal Opacity
Poor View
Other
---</t>
  </si>
  <si>
    <t>an255 (max)
More than one value may be recorded
---
Corneal pathology
Glaucoma
Uveitis
Pseudoexfoliation
Phacodonesis
Vitreous opacification
Diabetic retinopathy
Age related macular degeneration
 - Geographic atrophy / dry 
 - Neovascular / wet
Epiretinal Membrane (ERM)
Other macular pathology
Retinal vascular occlusion
Previous vitreoretinal procedures
- For retinal detachment
- For ERM
- For other indication
No view of fundus
Optic nerve / CNS disease
Amblyopia (in eye for surgery)
Other (specify)
---</t>
  </si>
  <si>
    <t>The professional registration code of the operating surgeon, i.e. GMC Number</t>
  </si>
  <si>
    <t xml:space="preserve">First name of operating surgeon </t>
  </si>
  <si>
    <t xml:space="preserve">Last name of operating surgeon </t>
  </si>
  <si>
    <t xml:space="preserve">Gender of operating surgeon </t>
  </si>
  <si>
    <t xml:space="preserve">First name of the operating surgeon as it is on the GMC register </t>
  </si>
  <si>
    <t xml:space="preserve">Last name of the operating surgeon as it is on the GMC register </t>
  </si>
  <si>
    <t xml:space="preserve">Gender of the operating suregon </t>
  </si>
  <si>
    <t>FIRST NAME OF RESPONSIBLE MEDICAL PRACTITIONER</t>
  </si>
  <si>
    <t>LAST NAME OF RESPONSIBLE MEDICAL PRACTITIONER</t>
  </si>
  <si>
    <t>GENDER OF RESPONSIBLE MEDICAL PRACTITIONER</t>
  </si>
  <si>
    <t xml:space="preserve">
---
Male
Female
---</t>
  </si>
  <si>
    <t xml:space="preserve">Venue of surgery - (site code) </t>
  </si>
  <si>
    <r>
      <t xml:space="preserve">an255
</t>
    </r>
    <r>
      <rPr>
        <i/>
        <sz val="8"/>
        <rFont val="Arial"/>
        <family val="2"/>
      </rPr>
      <t>Pseudonymised</t>
    </r>
    <r>
      <rPr>
        <sz val="8"/>
        <rFont val="Arial"/>
        <family val="2"/>
      </rPr>
      <t xml:space="preserve">
Non-NHS UK provider where no organisation site code has been issued 
Not applicable: non-UK provider
</t>
    </r>
  </si>
  <si>
    <r>
      <t xml:space="preserve">an8
</t>
    </r>
    <r>
      <rPr>
        <i/>
        <sz val="8"/>
        <rFont val="Arial"/>
        <family val="2"/>
      </rPr>
      <t>Pseudonymised</t>
    </r>
    <r>
      <rPr>
        <sz val="8"/>
        <rFont val="Arial"/>
        <family val="2"/>
      </rPr>
      <t xml:space="preserve">
See NHS Data Dictionary</t>
    </r>
  </si>
  <si>
    <r>
      <t xml:space="preserve">n.n
(mm)
0 &lt; n.n </t>
    </r>
    <r>
      <rPr>
        <u val="single"/>
        <sz val="8"/>
        <rFont val="Arial"/>
        <family val="2"/>
      </rPr>
      <t>&lt;</t>
    </r>
    <r>
      <rPr>
        <sz val="8"/>
        <rFont val="Arial"/>
        <family val="2"/>
      </rPr>
      <t xml:space="preserve"> 9.9 
In increments of 0.1</t>
    </r>
  </si>
  <si>
    <t>Royal College of Ophthalmologists 
Minimum Cataract National Data Set, Version 2.1</t>
  </si>
  <si>
    <t xml:space="preserve">Essential part of the patient's care record.
To identify the treatment centre in which this patient's cataract operation took place.
To be able to match operations against venue. Required for clinical outcomes publication </t>
  </si>
  <si>
    <t xml:space="preserve">Essential part of the patient's care record.
To identify the surgeon performing the surgery.                                                                 Required for clinical outcomes publication. </t>
  </si>
  <si>
    <t xml:space="preserve">To identify the surgeon performing the surgery.                                                                 Required for clinical outcomes publication.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</si>
</sst>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s>
  <fonts count="70">
    <font>
      <sz val="10"/>
      <name val="Arial"/>
      <family val="0"/>
    </font>
    <font>
      <sz val="8"/>
      <name val="Arial"/>
      <family val="2"/>
    </font>
    <font>
      <b/>
      <sz val="7"/>
      <name val="Arial"/>
      <family val="2"/>
    </font>
    <font>
      <sz val="7"/>
      <name val="Arial"/>
      <family val="2"/>
    </font>
    <font>
      <sz val="8"/>
      <name val="Tahoma"/>
      <family val="2"/>
    </font>
    <font>
      <b/>
      <sz val="8"/>
      <name val="Tahoma"/>
      <family val="2"/>
    </font>
    <font>
      <u val="single"/>
      <sz val="10"/>
      <color indexed="12"/>
      <name val="Arial"/>
      <family val="2"/>
    </font>
    <font>
      <u val="single"/>
      <sz val="10"/>
      <color indexed="36"/>
      <name val="Arial"/>
      <family val="2"/>
    </font>
    <font>
      <b/>
      <sz val="8"/>
      <name val="Arial"/>
      <family val="2"/>
    </font>
    <font>
      <sz val="8"/>
      <color indexed="60"/>
      <name val="Arial"/>
      <family val="2"/>
    </font>
    <font>
      <b/>
      <sz val="10"/>
      <name val="Arial"/>
      <family val="2"/>
    </font>
    <font>
      <b/>
      <sz val="7"/>
      <color indexed="8"/>
      <name val="Arial"/>
      <family val="2"/>
    </font>
    <font>
      <sz val="7"/>
      <color indexed="8"/>
      <name val="Arial"/>
      <family val="2"/>
    </font>
    <font>
      <sz val="7"/>
      <color indexed="11"/>
      <name val="Arial"/>
      <family val="2"/>
    </font>
    <font>
      <sz val="10"/>
      <color indexed="11"/>
      <name val="Arial"/>
      <family val="2"/>
    </font>
    <font>
      <i/>
      <sz val="8"/>
      <name val="Arial"/>
      <family val="2"/>
    </font>
    <font>
      <sz val="8"/>
      <color indexed="17"/>
      <name val="Arial"/>
      <family val="2"/>
    </font>
    <font>
      <sz val="7"/>
      <color indexed="17"/>
      <name val="Arial"/>
      <family val="2"/>
    </font>
    <font>
      <sz val="10"/>
      <color indexed="17"/>
      <name val="Arial"/>
      <family val="2"/>
    </font>
    <font>
      <strike/>
      <sz val="8"/>
      <name val="Arial"/>
      <family val="2"/>
    </font>
    <font>
      <sz val="8"/>
      <color indexed="12"/>
      <name val="Arial"/>
      <family val="2"/>
    </font>
    <font>
      <sz val="10"/>
      <color indexed="10"/>
      <name val="Arial"/>
      <family val="2"/>
    </font>
    <font>
      <b/>
      <vertAlign val="superscript"/>
      <sz val="8"/>
      <name val="Arial"/>
      <family val="2"/>
    </font>
    <font>
      <u val="single"/>
      <sz val="8"/>
      <name val="Arial"/>
      <family val="2"/>
    </font>
    <font>
      <i/>
      <sz val="10"/>
      <name val="Arial"/>
      <family val="2"/>
    </font>
    <font>
      <i/>
      <u val="single"/>
      <sz val="10"/>
      <name val="Arial"/>
      <family val="2"/>
    </font>
    <font>
      <u val="single"/>
      <sz val="10"/>
      <name val="Arial"/>
      <family val="2"/>
    </font>
    <font>
      <sz val="8"/>
      <color indexed="55"/>
      <name val="Arial"/>
      <family val="2"/>
    </font>
    <font>
      <u val="single"/>
      <sz val="8"/>
      <color indexed="55"/>
      <name val="Arial"/>
      <family val="2"/>
    </font>
    <font>
      <sz val="9"/>
      <name val="Tahoma"/>
      <family val="2"/>
    </font>
    <font>
      <b/>
      <sz val="9"/>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55"/>
      <name val="Arial"/>
      <family val="2"/>
    </font>
    <font>
      <sz val="7"/>
      <color indexed="55"/>
      <name val="Arial"/>
      <family val="2"/>
    </font>
    <font>
      <b/>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0" tint="-0.24997000396251678"/>
      <name val="Arial"/>
      <family val="2"/>
    </font>
    <font>
      <sz val="10"/>
      <color theme="0" tint="-0.24997000396251678"/>
      <name val="Arial"/>
      <family val="2"/>
    </font>
    <font>
      <sz val="7"/>
      <color theme="0" tint="-0.24997000396251678"/>
      <name val="Arial"/>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style="medium"/>
      <bottom style="thin"/>
    </border>
    <border>
      <left style="thin"/>
      <right style="thin"/>
      <top style="thin"/>
      <bottom style="medium"/>
    </border>
    <border>
      <left style="thin"/>
      <right>
        <color indexed="63"/>
      </right>
      <top style="medium"/>
      <bottom>
        <color indexed="63"/>
      </bottom>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double"/>
      <bottom style="thin"/>
    </border>
    <border>
      <left style="thin"/>
      <right style="thin"/>
      <top style="medium"/>
      <bottom>
        <color indexed="63"/>
      </bottom>
    </border>
    <border>
      <left style="thin"/>
      <right style="thin"/>
      <top>
        <color indexed="63"/>
      </top>
      <bottom>
        <color indexed="63"/>
      </bottom>
    </border>
    <border>
      <left style="thin"/>
      <right style="medium"/>
      <top style="medium"/>
      <bottom style="thin"/>
    </border>
    <border>
      <left style="medium"/>
      <right style="thin"/>
      <top>
        <color indexed="63"/>
      </top>
      <bottom>
        <color indexed="63"/>
      </bottom>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color indexed="63"/>
      </bottom>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6"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91">
    <xf numFmtId="0" fontId="0" fillId="0" borderId="0" xfId="0" applyAlignment="1">
      <alignment/>
    </xf>
    <xf numFmtId="0" fontId="3" fillId="0" borderId="10" xfId="0" applyFont="1" applyBorder="1" applyAlignment="1">
      <alignment vertical="top" wrapText="1"/>
    </xf>
    <xf numFmtId="0" fontId="8" fillId="33" borderId="10" xfId="0" applyFont="1" applyFill="1" applyBorder="1" applyAlignment="1">
      <alignment horizontal="left" vertical="top" wrapText="1"/>
    </xf>
    <xf numFmtId="0" fontId="8" fillId="33" borderId="10" xfId="0" applyFont="1" applyFill="1" applyBorder="1" applyAlignment="1">
      <alignment horizontal="center" vertical="top" wrapText="1"/>
    </xf>
    <xf numFmtId="0" fontId="8" fillId="34" borderId="10" xfId="0" applyFont="1" applyFill="1" applyBorder="1" applyAlignment="1">
      <alignment vertical="top" wrapText="1"/>
    </xf>
    <xf numFmtId="0" fontId="1" fillId="34" borderId="10" xfId="0" applyFont="1" applyFill="1" applyBorder="1" applyAlignment="1">
      <alignment vertical="top" wrapText="1"/>
    </xf>
    <xf numFmtId="0" fontId="9" fillId="34" borderId="10" xfId="0" applyFont="1" applyFill="1" applyBorder="1" applyAlignment="1">
      <alignment vertical="top" wrapText="1"/>
    </xf>
    <xf numFmtId="0" fontId="0" fillId="34" borderId="10" xfId="0" applyFont="1" applyFill="1" applyBorder="1" applyAlignment="1">
      <alignment/>
    </xf>
    <xf numFmtId="0" fontId="0" fillId="0" borderId="0" xfId="0" applyFont="1" applyFill="1" applyBorder="1" applyAlignment="1">
      <alignment/>
    </xf>
    <xf numFmtId="0" fontId="1" fillId="0" borderId="10" xfId="0" applyFont="1" applyBorder="1" applyAlignment="1">
      <alignment vertical="top" wrapText="1"/>
    </xf>
    <xf numFmtId="0" fontId="1" fillId="0" borderId="10" xfId="0" applyFont="1" applyBorder="1" applyAlignment="1">
      <alignment horizontal="left" vertical="top" wrapText="1"/>
    </xf>
    <xf numFmtId="0" fontId="3" fillId="0" borderId="10" xfId="0" applyFont="1" applyBorder="1" applyAlignment="1">
      <alignment horizontal="left" vertical="top" indent="1"/>
    </xf>
    <xf numFmtId="0" fontId="0" fillId="0" borderId="0" xfId="0" applyFont="1" applyAlignment="1">
      <alignment/>
    </xf>
    <xf numFmtId="0" fontId="0" fillId="0" borderId="0" xfId="0" applyFont="1" applyBorder="1" applyAlignment="1">
      <alignment/>
    </xf>
    <xf numFmtId="0" fontId="0" fillId="0" borderId="0" xfId="0" applyAlignment="1">
      <alignment wrapText="1"/>
    </xf>
    <xf numFmtId="0" fontId="12" fillId="0" borderId="10" xfId="0" applyFont="1" applyBorder="1" applyAlignment="1">
      <alignment horizontal="left" vertical="top" wrapText="1"/>
    </xf>
    <xf numFmtId="0" fontId="12" fillId="0" borderId="10" xfId="0" applyFont="1" applyBorder="1" applyAlignment="1">
      <alignment vertical="top" wrapText="1"/>
    </xf>
    <xf numFmtId="0" fontId="0" fillId="0" borderId="10" xfId="0" applyBorder="1" applyAlignment="1">
      <alignment horizontal="center" vertical="center" wrapText="1"/>
    </xf>
    <xf numFmtId="0" fontId="1" fillId="0" borderId="10" xfId="0" applyFont="1" applyFill="1" applyBorder="1" applyAlignment="1">
      <alignment vertical="top" wrapText="1"/>
    </xf>
    <xf numFmtId="0" fontId="8" fillId="0" borderId="0" xfId="0" applyFont="1" applyBorder="1" applyAlignment="1">
      <alignment vertical="top" wrapText="1"/>
    </xf>
    <xf numFmtId="49" fontId="9" fillId="34" borderId="10" xfId="0" applyNumberFormat="1" applyFont="1" applyFill="1" applyBorder="1" applyAlignment="1">
      <alignment vertical="top" wrapText="1"/>
    </xf>
    <xf numFmtId="49" fontId="0" fillId="0" borderId="0" xfId="0" applyNumberFormat="1" applyFont="1" applyBorder="1" applyAlignment="1">
      <alignment/>
    </xf>
    <xf numFmtId="0" fontId="17" fillId="0" borderId="10" xfId="0" applyFont="1" applyBorder="1" applyAlignment="1">
      <alignment vertical="top" wrapText="1"/>
    </xf>
    <xf numFmtId="0" fontId="9" fillId="34" borderId="10" xfId="0" applyFont="1" applyFill="1" applyBorder="1" applyAlignment="1">
      <alignment horizontal="center" vertical="top" wrapText="1"/>
    </xf>
    <xf numFmtId="0" fontId="0" fillId="0" borderId="0" xfId="0" applyFont="1" applyBorder="1" applyAlignment="1">
      <alignment horizontal="center"/>
    </xf>
    <xf numFmtId="0" fontId="0" fillId="0" borderId="0" xfId="0" applyBorder="1" applyAlignment="1">
      <alignment horizontal="center" vertical="center" wrapText="1"/>
    </xf>
    <xf numFmtId="0" fontId="0" fillId="0" borderId="0" xfId="0" applyBorder="1" applyAlignment="1">
      <alignment horizontal="center" wrapText="1"/>
    </xf>
    <xf numFmtId="0" fontId="1" fillId="0" borderId="0" xfId="0" applyFont="1" applyFill="1" applyBorder="1" applyAlignment="1">
      <alignment/>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0" xfId="0" applyFont="1" applyAlignment="1">
      <alignment horizontal="center"/>
    </xf>
    <xf numFmtId="49" fontId="0" fillId="0" borderId="0" xfId="0" applyNumberFormat="1" applyFont="1" applyAlignment="1">
      <alignment/>
    </xf>
    <xf numFmtId="0" fontId="20" fillId="34" borderId="10" xfId="0" applyFont="1" applyFill="1" applyBorder="1" applyAlignment="1">
      <alignment horizontal="left" vertical="top" wrapText="1"/>
    </xf>
    <xf numFmtId="0" fontId="1" fillId="0" borderId="0" xfId="0" applyFont="1" applyBorder="1" applyAlignment="1">
      <alignment/>
    </xf>
    <xf numFmtId="0" fontId="1" fillId="0" borderId="0" xfId="0" applyFont="1" applyAlignment="1">
      <alignment/>
    </xf>
    <xf numFmtId="2" fontId="20" fillId="0" borderId="10" xfId="0" applyNumberFormat="1" applyFont="1" applyFill="1" applyBorder="1" applyAlignment="1">
      <alignment horizontal="left" vertical="top" wrapText="1"/>
    </xf>
    <xf numFmtId="0" fontId="1" fillId="0" borderId="10" xfId="0" applyFont="1" applyBorder="1" applyAlignment="1">
      <alignment horizontal="left" vertical="top" wrapText="1" indent="1"/>
    </xf>
    <xf numFmtId="0" fontId="1" fillId="0" borderId="10" xfId="0" applyFont="1" applyBorder="1" applyAlignment="1">
      <alignment horizontal="center" vertical="top" wrapText="1"/>
    </xf>
    <xf numFmtId="49" fontId="1" fillId="0" borderId="10" xfId="0" applyNumberFormat="1" applyFont="1" applyBorder="1" applyAlignment="1">
      <alignment vertical="top" wrapText="1"/>
    </xf>
    <xf numFmtId="0" fontId="1" fillId="0" borderId="13" xfId="0" applyFont="1" applyBorder="1" applyAlignment="1">
      <alignment horizontal="center" vertical="top" wrapText="1"/>
    </xf>
    <xf numFmtId="0" fontId="20" fillId="0" borderId="0" xfId="0" applyFont="1" applyBorder="1" applyAlignment="1">
      <alignment/>
    </xf>
    <xf numFmtId="0" fontId="0" fillId="0" borderId="0" xfId="0" applyFont="1" applyFill="1" applyBorder="1" applyAlignment="1">
      <alignment horizontal="center" vertical="top" wrapText="1"/>
    </xf>
    <xf numFmtId="0" fontId="0" fillId="34" borderId="10" xfId="0" applyFont="1" applyFill="1" applyBorder="1" applyAlignment="1">
      <alignment wrapText="1"/>
    </xf>
    <xf numFmtId="0" fontId="0" fillId="0" borderId="0" xfId="0" applyFont="1" applyFill="1" applyBorder="1" applyAlignment="1">
      <alignment wrapText="1"/>
    </xf>
    <xf numFmtId="0" fontId="3" fillId="0" borderId="10" xfId="0" applyFont="1" applyBorder="1" applyAlignment="1">
      <alignment horizontal="left" vertical="top" wrapText="1"/>
    </xf>
    <xf numFmtId="0" fontId="0" fillId="0" borderId="0" xfId="0" applyFont="1" applyBorder="1" applyAlignment="1">
      <alignment wrapText="1"/>
    </xf>
    <xf numFmtId="0" fontId="17" fillId="0" borderId="10" xfId="0" applyFont="1" applyBorder="1" applyAlignment="1">
      <alignment horizontal="left" vertical="top" wrapText="1"/>
    </xf>
    <xf numFmtId="2" fontId="20" fillId="0" borderId="14" xfId="0" applyNumberFormat="1" applyFont="1" applyFill="1" applyBorder="1" applyAlignment="1">
      <alignment horizontal="left" vertical="top" wrapText="1"/>
    </xf>
    <xf numFmtId="0" fontId="20" fillId="0" borderId="0" xfId="0" applyFont="1" applyFill="1" applyBorder="1" applyAlignment="1">
      <alignment/>
    </xf>
    <xf numFmtId="0" fontId="1" fillId="0" borderId="10" xfId="0" applyFont="1" applyBorder="1" applyAlignment="1">
      <alignment horizontal="left" vertical="center"/>
    </xf>
    <xf numFmtId="0" fontId="23" fillId="0" borderId="10" xfId="0" applyFont="1" applyBorder="1" applyAlignment="1">
      <alignment horizontal="left" vertical="center"/>
    </xf>
    <xf numFmtId="0" fontId="1" fillId="0" borderId="15" xfId="0" applyFont="1" applyBorder="1" applyAlignment="1">
      <alignment horizontal="left" vertical="center"/>
    </xf>
    <xf numFmtId="0" fontId="23" fillId="0" borderId="16" xfId="0" applyFont="1" applyBorder="1" applyAlignment="1">
      <alignment horizontal="left" vertical="center"/>
    </xf>
    <xf numFmtId="0" fontId="23" fillId="0" borderId="13"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2" fontId="1" fillId="0" borderId="10" xfId="0" applyNumberFormat="1" applyFont="1" applyBorder="1" applyAlignment="1">
      <alignment horizontal="left" vertical="top" wrapText="1"/>
    </xf>
    <xf numFmtId="0" fontId="0" fillId="0" borderId="0" xfId="0" applyFont="1" applyAlignment="1">
      <alignment horizontal="left" wrapText="1"/>
    </xf>
    <xf numFmtId="0" fontId="1" fillId="34" borderId="10" xfId="0" applyFont="1" applyFill="1" applyBorder="1" applyAlignment="1">
      <alignment horizontal="left" vertical="top" wrapText="1"/>
    </xf>
    <xf numFmtId="2" fontId="1" fillId="0" borderId="10" xfId="0" applyNumberFormat="1" applyFont="1" applyFill="1" applyBorder="1" applyAlignment="1">
      <alignment horizontal="left" vertical="top" wrapText="1"/>
    </xf>
    <xf numFmtId="0" fontId="16" fillId="0" borderId="0" xfId="0" applyFont="1" applyFill="1" applyBorder="1" applyAlignment="1">
      <alignment vertical="top" wrapText="1"/>
    </xf>
    <xf numFmtId="0" fontId="23" fillId="0" borderId="17" xfId="0" applyFont="1" applyBorder="1" applyAlignment="1">
      <alignment horizontal="left" vertical="center"/>
    </xf>
    <xf numFmtId="0" fontId="8" fillId="34" borderId="10" xfId="0" applyFont="1" applyFill="1" applyBorder="1" applyAlignment="1">
      <alignment horizontal="left" vertical="top" wrapText="1"/>
    </xf>
    <xf numFmtId="0" fontId="10" fillId="0" borderId="0" xfId="0" applyFont="1" applyAlignment="1">
      <alignment horizontal="left" wrapText="1"/>
    </xf>
    <xf numFmtId="0" fontId="24" fillId="0" borderId="0" xfId="0" applyFont="1" applyAlignment="1">
      <alignment horizontal="right" wrapText="1"/>
    </xf>
    <xf numFmtId="0" fontId="24" fillId="0" borderId="0" xfId="0" applyFont="1" applyAlignment="1">
      <alignment horizontal="left" wrapText="1"/>
    </xf>
    <xf numFmtId="0" fontId="0" fillId="0" borderId="0" xfId="0" applyFont="1" applyAlignment="1">
      <alignment horizontal="right" wrapText="1"/>
    </xf>
    <xf numFmtId="0" fontId="0" fillId="0" borderId="0" xfId="0" applyFont="1" applyBorder="1" applyAlignment="1">
      <alignment horizontal="center" wrapText="1"/>
    </xf>
    <xf numFmtId="49" fontId="1" fillId="0" borderId="10" xfId="0" applyNumberFormat="1" applyFont="1" applyBorder="1" applyAlignment="1">
      <alignment horizontal="center" vertical="top" wrapText="1"/>
    </xf>
    <xf numFmtId="0" fontId="0" fillId="0" borderId="0" xfId="0" applyAlignment="1">
      <alignment horizontal="left" wrapText="1"/>
    </xf>
    <xf numFmtId="0" fontId="0" fillId="35" borderId="0" xfId="0" applyFont="1" applyFill="1" applyAlignment="1">
      <alignment horizontal="left" wrapText="1"/>
    </xf>
    <xf numFmtId="49" fontId="8" fillId="33" borderId="10" xfId="0" applyNumberFormat="1" applyFont="1" applyFill="1" applyBorder="1" applyAlignment="1">
      <alignment horizontal="center" vertical="top" wrapText="1"/>
    </xf>
    <xf numFmtId="49" fontId="0" fillId="0" borderId="0" xfId="0" applyNumberFormat="1" applyFont="1" applyBorder="1" applyAlignment="1">
      <alignment horizontal="center"/>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10" fillId="0" borderId="18" xfId="0" applyFont="1" applyBorder="1" applyAlignment="1">
      <alignment horizontal="center" wrapText="1"/>
    </xf>
    <xf numFmtId="0" fontId="10" fillId="0" borderId="19" xfId="0" applyFont="1" applyBorder="1" applyAlignment="1">
      <alignment horizontal="center" wrapText="1"/>
    </xf>
    <xf numFmtId="0" fontId="10" fillId="0" borderId="20" xfId="0" applyFont="1" applyBorder="1" applyAlignment="1">
      <alignment horizontal="center" wrapText="1"/>
    </xf>
    <xf numFmtId="0" fontId="10" fillId="0" borderId="21" xfId="0" applyFont="1" applyBorder="1" applyAlignment="1">
      <alignment horizontal="center" wrapText="1"/>
    </xf>
    <xf numFmtId="0" fontId="12" fillId="0" borderId="17" xfId="0" applyFont="1" applyBorder="1" applyAlignment="1">
      <alignment vertical="top" wrapText="1"/>
    </xf>
    <xf numFmtId="0" fontId="10" fillId="35" borderId="10" xfId="0" applyFont="1" applyFill="1" applyBorder="1" applyAlignment="1">
      <alignment horizontal="center" wrapText="1"/>
    </xf>
    <xf numFmtId="0" fontId="21" fillId="0" borderId="0" xfId="0" applyFont="1" applyAlignment="1">
      <alignment horizontal="left" wrapText="1"/>
    </xf>
    <xf numFmtId="0" fontId="0" fillId="0" borderId="0" xfId="0" applyFont="1" applyAlignment="1">
      <alignment wrapText="1"/>
    </xf>
    <xf numFmtId="0" fontId="1" fillId="0" borderId="0" xfId="0" applyFont="1" applyBorder="1" applyAlignment="1">
      <alignment wrapText="1"/>
    </xf>
    <xf numFmtId="0" fontId="1" fillId="0" borderId="10" xfId="0" applyFont="1" applyBorder="1" applyAlignment="1">
      <alignment vertical="top" wrapText="1"/>
    </xf>
    <xf numFmtId="0" fontId="1" fillId="0" borderId="10" xfId="0" applyFont="1" applyBorder="1" applyAlignment="1">
      <alignment horizontal="center" vertical="top" wrapText="1"/>
    </xf>
    <xf numFmtId="0" fontId="1" fillId="0" borderId="15" xfId="0" applyFont="1" applyBorder="1" applyAlignment="1">
      <alignment vertical="top" wrapText="1"/>
    </xf>
    <xf numFmtId="0" fontId="1" fillId="0" borderId="0" xfId="0" applyFont="1" applyBorder="1" applyAlignment="1">
      <alignment vertical="top" wrapText="1"/>
    </xf>
    <xf numFmtId="0" fontId="1" fillId="36" borderId="10" xfId="0" applyFont="1" applyFill="1" applyBorder="1" applyAlignment="1">
      <alignment vertical="top" wrapText="1"/>
    </xf>
    <xf numFmtId="0" fontId="1" fillId="34" borderId="10" xfId="0" applyFont="1" applyFill="1" applyBorder="1" applyAlignment="1">
      <alignment horizontal="left" vertical="top"/>
    </xf>
    <xf numFmtId="0" fontId="20" fillId="34" borderId="10" xfId="0" applyFont="1" applyFill="1" applyBorder="1" applyAlignment="1">
      <alignment horizontal="left" vertical="top"/>
    </xf>
    <xf numFmtId="0" fontId="1" fillId="34" borderId="10" xfId="0" applyFont="1" applyFill="1" applyBorder="1" applyAlignment="1">
      <alignment vertical="top"/>
    </xf>
    <xf numFmtId="0" fontId="8" fillId="34" borderId="10" xfId="0" applyFont="1" applyFill="1" applyBorder="1" applyAlignment="1">
      <alignment vertical="top"/>
    </xf>
    <xf numFmtId="0" fontId="9" fillId="34" borderId="10" xfId="0" applyFont="1" applyFill="1" applyBorder="1" applyAlignment="1">
      <alignment vertical="top"/>
    </xf>
    <xf numFmtId="0" fontId="9" fillId="34" borderId="10" xfId="0" applyFont="1" applyFill="1" applyBorder="1" applyAlignment="1">
      <alignment horizontal="center" vertical="top"/>
    </xf>
    <xf numFmtId="0" fontId="0" fillId="34" borderId="10" xfId="0" applyFont="1" applyFill="1" applyBorder="1" applyAlignment="1">
      <alignment/>
    </xf>
    <xf numFmtId="0" fontId="0" fillId="0" borderId="0" xfId="0" applyFont="1" applyFill="1" applyBorder="1" applyAlignment="1">
      <alignment vertical="top" wrapText="1"/>
    </xf>
    <xf numFmtId="0" fontId="0" fillId="0" borderId="0" xfId="0" applyFont="1" applyBorder="1" applyAlignment="1">
      <alignment horizontal="center" vertical="top" wrapText="1"/>
    </xf>
    <xf numFmtId="0" fontId="16" fillId="0" borderId="0" xfId="0" applyFont="1" applyFill="1" applyBorder="1" applyAlignment="1">
      <alignment horizontal="center" vertical="top" wrapText="1"/>
    </xf>
    <xf numFmtId="49" fontId="0" fillId="0" borderId="0" xfId="0" applyNumberFormat="1" applyFont="1" applyBorder="1" applyAlignment="1">
      <alignment horizontal="center" vertical="top" wrapText="1"/>
    </xf>
    <xf numFmtId="49" fontId="9" fillId="34" borderId="10" xfId="0" applyNumberFormat="1" applyFont="1" applyFill="1" applyBorder="1" applyAlignment="1">
      <alignment horizontal="center" vertical="top"/>
    </xf>
    <xf numFmtId="49" fontId="1" fillId="0" borderId="10" xfId="0" applyNumberFormat="1" applyFont="1" applyBorder="1" applyAlignment="1">
      <alignment horizontal="center" vertical="top" wrapText="1"/>
    </xf>
    <xf numFmtId="0" fontId="1" fillId="34" borderId="10" xfId="0" applyFont="1" applyFill="1" applyBorder="1" applyAlignment="1">
      <alignment horizontal="center" vertical="top"/>
    </xf>
    <xf numFmtId="49" fontId="1" fillId="0" borderId="10" xfId="0" applyNumberFormat="1" applyFont="1" applyBorder="1" applyAlignment="1">
      <alignment vertical="top" wrapText="1"/>
    </xf>
    <xf numFmtId="0" fontId="1" fillId="0" borderId="0" xfId="0" applyFont="1" applyAlignment="1">
      <alignment horizontal="center" vertical="top" wrapText="1"/>
    </xf>
    <xf numFmtId="0" fontId="1" fillId="0" borderId="10" xfId="0" applyFont="1" applyFill="1" applyBorder="1" applyAlignment="1">
      <alignment horizontal="center" vertical="top" wrapText="1"/>
    </xf>
    <xf numFmtId="0" fontId="1" fillId="0" borderId="0" xfId="0" applyFont="1" applyBorder="1" applyAlignment="1">
      <alignment horizontal="center" vertical="top" wrapText="1"/>
    </xf>
    <xf numFmtId="49" fontId="1" fillId="0" borderId="10" xfId="0" applyNumberFormat="1" applyFont="1" applyFill="1" applyBorder="1" applyAlignment="1">
      <alignment horizontal="center" vertical="top" wrapText="1"/>
    </xf>
    <xf numFmtId="0" fontId="1" fillId="0" borderId="12" xfId="0" applyFont="1" applyBorder="1" applyAlignment="1">
      <alignment vertical="top" wrapText="1"/>
    </xf>
    <xf numFmtId="0" fontId="1" fillId="0" borderId="12" xfId="0" applyFont="1" applyBorder="1" applyAlignment="1">
      <alignment vertical="top" wrapText="1"/>
    </xf>
    <xf numFmtId="0" fontId="1" fillId="34" borderId="15" xfId="0" applyFont="1" applyFill="1" applyBorder="1" applyAlignment="1">
      <alignment horizontal="center" vertical="top"/>
    </xf>
    <xf numFmtId="0" fontId="1" fillId="0" borderId="10" xfId="0" applyFont="1" applyFill="1" applyBorder="1" applyAlignment="1">
      <alignment vertical="top" wrapText="1"/>
    </xf>
    <xf numFmtId="0" fontId="1" fillId="0" borderId="10" xfId="0" applyFont="1" applyFill="1" applyBorder="1" applyAlignment="1">
      <alignment horizontal="left" vertical="top" wrapText="1"/>
    </xf>
    <xf numFmtId="0" fontId="1" fillId="0" borderId="10" xfId="0" applyFont="1" applyFill="1" applyBorder="1" applyAlignment="1">
      <alignment horizontal="left" vertical="top" wrapText="1"/>
    </xf>
    <xf numFmtId="49" fontId="1" fillId="0" borderId="10" xfId="0" applyNumberFormat="1" applyFont="1" applyBorder="1" applyAlignment="1">
      <alignment wrapText="1"/>
    </xf>
    <xf numFmtId="0" fontId="18" fillId="0" borderId="0" xfId="0" applyFont="1" applyFill="1" applyBorder="1" applyAlignment="1">
      <alignment wrapText="1"/>
    </xf>
    <xf numFmtId="0" fontId="14" fillId="0" borderId="0" xfId="0" applyFont="1" applyFill="1" applyBorder="1" applyAlignment="1">
      <alignment wrapText="1"/>
    </xf>
    <xf numFmtId="0" fontId="3" fillId="0" borderId="10" xfId="0" applyFont="1" applyFill="1" applyBorder="1" applyAlignment="1">
      <alignment horizontal="left" vertical="top" wrapText="1"/>
    </xf>
    <xf numFmtId="2" fontId="1" fillId="0" borderId="10" xfId="0" applyNumberFormat="1" applyFont="1" applyFill="1" applyBorder="1" applyAlignment="1">
      <alignment horizontal="center" vertical="top" wrapText="1"/>
    </xf>
    <xf numFmtId="49" fontId="1" fillId="0" borderId="10" xfId="0" applyNumberFormat="1" applyFont="1" applyBorder="1" applyAlignment="1">
      <alignment horizontal="left" vertical="top" wrapText="1"/>
    </xf>
    <xf numFmtId="49" fontId="1" fillId="0" borderId="0" xfId="0" applyNumberFormat="1" applyFont="1" applyBorder="1" applyAlignment="1">
      <alignment horizontal="left" vertical="top" wrapText="1"/>
    </xf>
    <xf numFmtId="0" fontId="1" fillId="0" borderId="22" xfId="0" applyFont="1" applyFill="1" applyBorder="1" applyAlignment="1">
      <alignment vertical="center" wrapText="1"/>
    </xf>
    <xf numFmtId="0" fontId="1" fillId="0" borderId="0" xfId="0" applyFont="1" applyFill="1" applyBorder="1" applyAlignment="1">
      <alignment vertical="center" wrapText="1"/>
    </xf>
    <xf numFmtId="0" fontId="1" fillId="0" borderId="23" xfId="0" applyFont="1" applyFill="1" applyBorder="1" applyAlignment="1">
      <alignment vertical="center" wrapText="1"/>
    </xf>
    <xf numFmtId="0" fontId="1" fillId="0" borderId="0" xfId="0" applyFont="1" applyBorder="1" applyAlignment="1">
      <alignment horizontal="center"/>
    </xf>
    <xf numFmtId="0" fontId="1" fillId="0" borderId="23" xfId="0" applyFont="1" applyBorder="1" applyAlignment="1">
      <alignment horizontal="center"/>
    </xf>
    <xf numFmtId="0" fontId="1" fillId="0" borderId="23" xfId="0" applyFont="1" applyBorder="1" applyAlignment="1">
      <alignment/>
    </xf>
    <xf numFmtId="0" fontId="0" fillId="0" borderId="0" xfId="0" applyFill="1" applyBorder="1" applyAlignment="1">
      <alignment vertical="center" wrapText="1"/>
    </xf>
    <xf numFmtId="49" fontId="1" fillId="0" borderId="0" xfId="0" applyNumberFormat="1" applyFont="1" applyBorder="1" applyAlignment="1">
      <alignment horizontal="center"/>
    </xf>
    <xf numFmtId="0" fontId="8" fillId="0" borderId="24" xfId="0" applyFont="1" applyFill="1" applyBorder="1" applyAlignment="1">
      <alignment vertical="center" wrapText="1"/>
    </xf>
    <xf numFmtId="0" fontId="8" fillId="0" borderId="25" xfId="0" applyFont="1" applyFill="1" applyBorder="1" applyAlignment="1">
      <alignment vertical="center" wrapText="1"/>
    </xf>
    <xf numFmtId="168" fontId="1" fillId="0" borderId="22" xfId="0" applyNumberFormat="1" applyFont="1" applyBorder="1" applyAlignment="1">
      <alignment wrapText="1"/>
    </xf>
    <xf numFmtId="0" fontId="8" fillId="0" borderId="26" xfId="0" applyFont="1" applyFill="1" applyBorder="1" applyAlignment="1">
      <alignment vertical="center" wrapText="1"/>
    </xf>
    <xf numFmtId="0" fontId="0" fillId="0" borderId="25" xfId="0" applyBorder="1" applyAlignment="1">
      <alignment wrapText="1"/>
    </xf>
    <xf numFmtId="0" fontId="0" fillId="0" borderId="27" xfId="0" applyBorder="1" applyAlignment="1">
      <alignment wrapText="1"/>
    </xf>
    <xf numFmtId="0" fontId="1" fillId="0" borderId="10" xfId="0" applyFont="1" applyBorder="1" applyAlignment="1">
      <alignment horizontal="left" vertical="top" wrapText="1"/>
    </xf>
    <xf numFmtId="0" fontId="3" fillId="0" borderId="10" xfId="0" applyFont="1" applyBorder="1" applyAlignment="1">
      <alignment horizontal="center" vertical="top" wrapText="1"/>
    </xf>
    <xf numFmtId="0" fontId="3" fillId="0" borderId="10" xfId="0" applyFont="1" applyBorder="1" applyAlignment="1">
      <alignment horizontal="left" vertical="top"/>
    </xf>
    <xf numFmtId="2" fontId="1" fillId="0" borderId="10" xfId="0" applyNumberFormat="1" applyFont="1" applyFill="1" applyBorder="1" applyAlignment="1">
      <alignment vertical="top" wrapText="1"/>
    </xf>
    <xf numFmtId="0" fontId="20" fillId="34" borderId="15" xfId="0" applyFont="1" applyFill="1" applyBorder="1" applyAlignment="1">
      <alignment horizontal="left" vertical="top" wrapText="1"/>
    </xf>
    <xf numFmtId="0" fontId="1" fillId="34" borderId="15" xfId="0" applyFont="1" applyFill="1" applyBorder="1" applyAlignment="1">
      <alignment vertical="top" wrapText="1"/>
    </xf>
    <xf numFmtId="49" fontId="9" fillId="34" borderId="15" xfId="0" applyNumberFormat="1" applyFont="1" applyFill="1" applyBorder="1" applyAlignment="1">
      <alignment vertical="top" wrapText="1"/>
    </xf>
    <xf numFmtId="49" fontId="1" fillId="34" borderId="15" xfId="0" applyNumberFormat="1" applyFont="1" applyFill="1" applyBorder="1" applyAlignment="1">
      <alignment vertical="top" wrapText="1"/>
    </xf>
    <xf numFmtId="0" fontId="9" fillId="34" borderId="15" xfId="0" applyFont="1" applyFill="1" applyBorder="1" applyAlignment="1">
      <alignment horizontal="center" vertical="top" wrapText="1"/>
    </xf>
    <xf numFmtId="49" fontId="9" fillId="34" borderId="15" xfId="0" applyNumberFormat="1" applyFont="1" applyFill="1" applyBorder="1" applyAlignment="1">
      <alignment horizontal="center" vertical="top" wrapText="1"/>
    </xf>
    <xf numFmtId="0" fontId="0" fillId="34" borderId="15" xfId="0" applyFont="1" applyFill="1" applyBorder="1" applyAlignment="1">
      <alignment/>
    </xf>
    <xf numFmtId="0" fontId="0" fillId="34" borderId="15" xfId="0" applyFont="1" applyFill="1" applyBorder="1" applyAlignment="1">
      <alignment wrapText="1"/>
    </xf>
    <xf numFmtId="0" fontId="13" fillId="0" borderId="10" xfId="0" applyFont="1" applyBorder="1" applyAlignment="1">
      <alignment horizontal="left" vertical="top" wrapText="1"/>
    </xf>
    <xf numFmtId="49" fontId="1" fillId="0" borderId="10" xfId="0" applyNumberFormat="1" applyFont="1" applyFill="1" applyBorder="1" applyAlignment="1">
      <alignment vertical="top" wrapText="1"/>
    </xf>
    <xf numFmtId="2" fontId="20" fillId="0" borderId="10" xfId="0" applyNumberFormat="1" applyFont="1" applyFill="1" applyBorder="1" applyAlignment="1">
      <alignment horizontal="center" vertical="top" wrapText="1"/>
    </xf>
    <xf numFmtId="49" fontId="1" fillId="0" borderId="10" xfId="0" applyNumberFormat="1" applyFont="1" applyBorder="1" applyAlignment="1">
      <alignment horizontal="left" vertical="top" wrapText="1"/>
    </xf>
    <xf numFmtId="0" fontId="1" fillId="0" borderId="10" xfId="0" applyFont="1" applyFill="1" applyBorder="1" applyAlignment="1">
      <alignment horizontal="center" vertical="top" wrapText="1"/>
    </xf>
    <xf numFmtId="2" fontId="20" fillId="0" borderId="10" xfId="0" applyNumberFormat="1" applyFont="1" applyFill="1" applyBorder="1" applyAlignment="1" quotePrefix="1">
      <alignment horizontal="left" vertical="top" wrapText="1"/>
    </xf>
    <xf numFmtId="2" fontId="1" fillId="0" borderId="10" xfId="0" applyNumberFormat="1" applyFont="1" applyFill="1" applyBorder="1" applyAlignment="1" quotePrefix="1">
      <alignment horizontal="left" vertical="top" wrapText="1"/>
    </xf>
    <xf numFmtId="0" fontId="1" fillId="0" borderId="0" xfId="0" applyFont="1" applyBorder="1" applyAlignment="1">
      <alignment vertical="top" wrapText="1"/>
    </xf>
    <xf numFmtId="0" fontId="1" fillId="34" borderId="15" xfId="0" applyFont="1" applyFill="1" applyBorder="1" applyAlignment="1">
      <alignment horizontal="center" vertical="top" wrapText="1"/>
    </xf>
    <xf numFmtId="0" fontId="0" fillId="0" borderId="10" xfId="0" applyFont="1" applyFill="1" applyBorder="1" applyAlignment="1">
      <alignment wrapText="1"/>
    </xf>
    <xf numFmtId="0" fontId="0" fillId="0" borderId="0" xfId="0" applyFont="1" applyFill="1" applyAlignment="1">
      <alignment horizontal="center"/>
    </xf>
    <xf numFmtId="0" fontId="0" fillId="0" borderId="11" xfId="0" applyFont="1" applyBorder="1" applyAlignment="1">
      <alignment horizontal="left" vertical="top" wrapText="1"/>
    </xf>
    <xf numFmtId="0" fontId="1" fillId="0" borderId="11" xfId="0" applyFont="1" applyBorder="1" applyAlignment="1">
      <alignment vertical="top" wrapText="1"/>
    </xf>
    <xf numFmtId="0" fontId="0" fillId="0" borderId="28" xfId="0" applyBorder="1" applyAlignment="1">
      <alignment vertical="top" wrapText="1"/>
    </xf>
    <xf numFmtId="49" fontId="1" fillId="0" borderId="28" xfId="0" applyNumberFormat="1" applyFont="1" applyBorder="1" applyAlignment="1">
      <alignment horizontal="center" vertical="top"/>
    </xf>
    <xf numFmtId="0" fontId="1" fillId="0" borderId="28" xfId="0" applyFont="1" applyBorder="1" applyAlignment="1">
      <alignment horizontal="center" vertical="top"/>
    </xf>
    <xf numFmtId="0" fontId="1" fillId="0" borderId="27" xfId="0" applyFont="1" applyBorder="1" applyAlignment="1">
      <alignment vertical="top"/>
    </xf>
    <xf numFmtId="0" fontId="0" fillId="0" borderId="10" xfId="0" applyFill="1" applyBorder="1" applyAlignment="1">
      <alignment horizontal="center" vertical="center" wrapText="1"/>
    </xf>
    <xf numFmtId="0" fontId="8" fillId="0" borderId="29" xfId="0" applyFont="1" applyFill="1" applyBorder="1" applyAlignment="1">
      <alignment horizontal="left" wrapText="1"/>
    </xf>
    <xf numFmtId="0" fontId="8" fillId="0" borderId="29" xfId="0" applyFont="1" applyFill="1" applyBorder="1" applyAlignment="1">
      <alignment vertical="top" wrapText="1"/>
    </xf>
    <xf numFmtId="0" fontId="1" fillId="0" borderId="10" xfId="0" applyFont="1" applyFill="1" applyBorder="1" applyAlignment="1">
      <alignment horizontal="left" wrapText="1"/>
    </xf>
    <xf numFmtId="0" fontId="0" fillId="0" borderId="10" xfId="0" applyFont="1" applyBorder="1" applyAlignment="1">
      <alignment horizontal="center" vertical="top" wrapText="1"/>
    </xf>
    <xf numFmtId="0" fontId="1" fillId="34" borderId="10" xfId="0" applyFont="1" applyFill="1" applyBorder="1" applyAlignment="1">
      <alignment horizontal="center" vertical="top" wrapText="1"/>
    </xf>
    <xf numFmtId="0" fontId="20" fillId="0" borderId="0" xfId="0" applyFont="1" applyFill="1" applyBorder="1" applyAlignment="1">
      <alignment horizontal="center" vertical="top"/>
    </xf>
    <xf numFmtId="0" fontId="8" fillId="0" borderId="29" xfId="0" applyFont="1" applyFill="1" applyBorder="1" applyAlignment="1">
      <alignment horizontal="right" vertical="top" wrapText="1"/>
    </xf>
    <xf numFmtId="0" fontId="18" fillId="0" borderId="0" xfId="0" applyFont="1" applyAlignment="1">
      <alignment wrapText="1"/>
    </xf>
    <xf numFmtId="49" fontId="0" fillId="0" borderId="0" xfId="0" applyNumberFormat="1" applyAlignment="1">
      <alignment horizontal="left" vertical="top" wrapText="1"/>
    </xf>
    <xf numFmtId="0" fontId="10" fillId="0" borderId="10" xfId="0" applyFont="1" applyBorder="1" applyAlignment="1">
      <alignment vertical="top" wrapText="1"/>
    </xf>
    <xf numFmtId="0" fontId="0" fillId="0" borderId="0" xfId="0" applyAlignment="1">
      <alignment vertical="top" wrapText="1"/>
    </xf>
    <xf numFmtId="0" fontId="0" fillId="0" borderId="10" xfId="0" applyBorder="1" applyAlignment="1">
      <alignment horizontal="left" vertical="top" wrapText="1"/>
    </xf>
    <xf numFmtId="0" fontId="0" fillId="0" borderId="10" xfId="0" applyFont="1" applyBorder="1" applyAlignment="1">
      <alignment horizontal="left" vertical="top" wrapText="1"/>
    </xf>
    <xf numFmtId="0" fontId="0" fillId="0" borderId="15" xfId="0" applyBorder="1" applyAlignment="1">
      <alignment vertical="top" wrapText="1"/>
    </xf>
    <xf numFmtId="0" fontId="0" fillId="0" borderId="15" xfId="0" applyFont="1" applyBorder="1" applyAlignment="1">
      <alignment vertical="top" wrapText="1"/>
    </xf>
    <xf numFmtId="0" fontId="0" fillId="0" borderId="15" xfId="0" applyFont="1" applyBorder="1" applyAlignment="1">
      <alignment horizontal="left" vertical="top" wrapText="1"/>
    </xf>
    <xf numFmtId="0" fontId="0" fillId="0" borderId="15" xfId="0" applyFont="1" applyBorder="1" applyAlignment="1">
      <alignment vertical="top" wrapText="1"/>
    </xf>
    <xf numFmtId="0" fontId="10" fillId="0" borderId="16" xfId="0" applyFont="1" applyBorder="1" applyAlignment="1">
      <alignment vertical="top" wrapText="1"/>
    </xf>
    <xf numFmtId="0" fontId="10" fillId="0" borderId="17" xfId="0" applyFont="1" applyBorder="1" applyAlignment="1">
      <alignment vertical="top" wrapText="1"/>
    </xf>
    <xf numFmtId="0" fontId="10" fillId="0" borderId="13" xfId="0" applyFont="1" applyBorder="1" applyAlignment="1">
      <alignment vertical="top" wrapText="1"/>
    </xf>
    <xf numFmtId="0" fontId="0" fillId="0" borderId="30" xfId="0" applyBorder="1" applyAlignment="1">
      <alignment vertical="top" wrapText="1"/>
    </xf>
    <xf numFmtId="0" fontId="10" fillId="0" borderId="30" xfId="0" applyFont="1" applyBorder="1" applyAlignment="1">
      <alignment vertical="top" wrapText="1"/>
    </xf>
    <xf numFmtId="0" fontId="0" fillId="0" borderId="31" xfId="0" applyBorder="1" applyAlignment="1">
      <alignment vertical="top" wrapText="1"/>
    </xf>
    <xf numFmtId="0" fontId="0" fillId="0" borderId="32" xfId="0" applyBorder="1" applyAlignment="1">
      <alignment vertical="top" wrapText="1"/>
    </xf>
    <xf numFmtId="0" fontId="0" fillId="0" borderId="33" xfId="0" applyBorder="1" applyAlignment="1">
      <alignment horizontal="left" vertical="top" wrapText="1"/>
    </xf>
    <xf numFmtId="0" fontId="0" fillId="0" borderId="34" xfId="0" applyBorder="1" applyAlignment="1">
      <alignment vertical="top" wrapText="1"/>
    </xf>
    <xf numFmtId="0" fontId="0" fillId="0" borderId="35" xfId="0" applyBorder="1" applyAlignment="1">
      <alignment vertical="top" wrapText="1"/>
    </xf>
    <xf numFmtId="0" fontId="0" fillId="0" borderId="36" xfId="0" applyBorder="1" applyAlignment="1">
      <alignment horizontal="left" vertical="top" wrapText="1"/>
    </xf>
    <xf numFmtId="0" fontId="0" fillId="0" borderId="16" xfId="0" applyFont="1"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vertical="top" wrapText="1"/>
    </xf>
    <xf numFmtId="0" fontId="0" fillId="0" borderId="39" xfId="0" applyBorder="1" applyAlignment="1">
      <alignment horizontal="left" vertical="top" wrapText="1"/>
    </xf>
    <xf numFmtId="0" fontId="24" fillId="0" borderId="38" xfId="0" applyFont="1" applyBorder="1" applyAlignment="1">
      <alignment vertical="top" wrapText="1"/>
    </xf>
    <xf numFmtId="0" fontId="0" fillId="0" borderId="40" xfId="0" applyBorder="1" applyAlignment="1">
      <alignment vertical="top" wrapText="1"/>
    </xf>
    <xf numFmtId="0" fontId="10" fillId="35" borderId="41" xfId="0" applyFont="1" applyFill="1" applyBorder="1" applyAlignment="1">
      <alignment horizontal="left" wrapText="1"/>
    </xf>
    <xf numFmtId="0" fontId="10" fillId="35" borderId="42" xfId="0" applyFont="1" applyFill="1" applyBorder="1" applyAlignment="1">
      <alignment horizontal="left" wrapText="1"/>
    </xf>
    <xf numFmtId="0" fontId="10" fillId="35" borderId="42" xfId="0" applyFont="1" applyFill="1" applyBorder="1" applyAlignment="1">
      <alignment wrapText="1"/>
    </xf>
    <xf numFmtId="0" fontId="10" fillId="35" borderId="43" xfId="0" applyFont="1" applyFill="1" applyBorder="1" applyAlignment="1">
      <alignment wrapText="1"/>
    </xf>
    <xf numFmtId="0" fontId="3" fillId="0" borderId="14" xfId="0" applyFont="1" applyBorder="1" applyAlignment="1">
      <alignment vertical="top"/>
    </xf>
    <xf numFmtId="0" fontId="66" fillId="0" borderId="10" xfId="0" applyFont="1" applyBorder="1" applyAlignment="1">
      <alignment vertical="top" wrapText="1"/>
    </xf>
    <xf numFmtId="0" fontId="66" fillId="0" borderId="10" xfId="0" applyFont="1" applyBorder="1" applyAlignment="1">
      <alignment horizontal="center" vertical="top" wrapText="1"/>
    </xf>
    <xf numFmtId="0" fontId="66" fillId="36" borderId="10" xfId="0" applyFont="1" applyFill="1" applyBorder="1" applyAlignment="1">
      <alignment vertical="top" wrapText="1"/>
    </xf>
    <xf numFmtId="49" fontId="66" fillId="0" borderId="10" xfId="0" applyNumberFormat="1" applyFont="1" applyBorder="1" applyAlignment="1">
      <alignment horizontal="center" vertical="top" wrapText="1"/>
    </xf>
    <xf numFmtId="0" fontId="67" fillId="0" borderId="0" xfId="0" applyFont="1" applyFill="1" applyBorder="1" applyAlignment="1">
      <alignment vertical="top" wrapText="1"/>
    </xf>
    <xf numFmtId="2" fontId="66" fillId="0" borderId="10" xfId="0" applyNumberFormat="1" applyFont="1" applyFill="1" applyBorder="1" applyAlignment="1">
      <alignment horizontal="left" vertical="top" wrapText="1"/>
    </xf>
    <xf numFmtId="0" fontId="66" fillId="0" borderId="10" xfId="0" applyFont="1" applyBorder="1" applyAlignment="1">
      <alignment horizontal="left" vertical="top" wrapText="1"/>
    </xf>
    <xf numFmtId="49" fontId="66" fillId="0" borderId="10" xfId="0" applyNumberFormat="1" applyFont="1" applyBorder="1" applyAlignment="1">
      <alignment vertical="top" wrapText="1"/>
    </xf>
    <xf numFmtId="49" fontId="66" fillId="0" borderId="10" xfId="0" applyNumberFormat="1" applyFont="1" applyFill="1" applyBorder="1" applyAlignment="1">
      <alignment horizontal="center" vertical="top" wrapText="1"/>
    </xf>
    <xf numFmtId="0" fontId="68" fillId="0" borderId="10" xfId="0" applyFont="1" applyBorder="1" applyAlignment="1">
      <alignment horizontal="left" vertical="top" wrapText="1"/>
    </xf>
    <xf numFmtId="0" fontId="67" fillId="0" borderId="0" xfId="0" applyFont="1" applyFill="1" applyBorder="1" applyAlignment="1">
      <alignment wrapText="1"/>
    </xf>
    <xf numFmtId="49" fontId="66" fillId="0" borderId="10" xfId="0" applyNumberFormat="1" applyFont="1" applyFill="1" applyBorder="1" applyAlignment="1">
      <alignment wrapText="1"/>
    </xf>
    <xf numFmtId="49" fontId="66" fillId="0" borderId="10" xfId="0" applyNumberFormat="1" applyFont="1" applyFill="1" applyBorder="1" applyAlignment="1">
      <alignment horizontal="left" vertical="top" wrapText="1"/>
    </xf>
    <xf numFmtId="49" fontId="66" fillId="0" borderId="10" xfId="0" applyNumberFormat="1" applyFont="1" applyBorder="1" applyAlignment="1">
      <alignment horizontal="left" vertical="top" wrapText="1"/>
    </xf>
    <xf numFmtId="0" fontId="66" fillId="0" borderId="10" xfId="0" applyFont="1" applyFill="1" applyBorder="1" applyAlignment="1">
      <alignment vertical="top" wrapText="1"/>
    </xf>
    <xf numFmtId="2" fontId="66" fillId="0" borderId="10" xfId="0" applyNumberFormat="1" applyFont="1" applyFill="1" applyBorder="1" applyAlignment="1">
      <alignment horizontal="center" vertical="top" wrapText="1"/>
    </xf>
    <xf numFmtId="0" fontId="68" fillId="0" borderId="10" xfId="0" applyFont="1" applyBorder="1" applyAlignment="1">
      <alignment horizontal="center" vertical="top" wrapText="1"/>
    </xf>
    <xf numFmtId="0" fontId="66" fillId="0" borderId="10" xfId="0" applyFont="1" applyFill="1" applyBorder="1" applyAlignment="1">
      <alignment horizontal="center" vertical="top" wrapText="1"/>
    </xf>
    <xf numFmtId="0" fontId="68" fillId="0" borderId="10" xfId="0" applyFont="1" applyFill="1" applyBorder="1" applyAlignment="1">
      <alignment horizontal="left" vertical="top" wrapText="1"/>
    </xf>
    <xf numFmtId="0" fontId="66" fillId="0" borderId="10" xfId="0" applyFont="1" applyFill="1" applyBorder="1" applyAlignment="1">
      <alignment horizontal="left" vertical="top" wrapText="1"/>
    </xf>
    <xf numFmtId="2" fontId="66" fillId="0" borderId="10" xfId="0" applyNumberFormat="1" applyFont="1" applyBorder="1" applyAlignment="1">
      <alignment horizontal="left" vertical="top" wrapText="1"/>
    </xf>
    <xf numFmtId="0" fontId="66" fillId="0" borderId="12" xfId="0" applyFont="1" applyBorder="1" applyAlignment="1">
      <alignment vertical="top" wrapText="1"/>
    </xf>
    <xf numFmtId="2" fontId="66" fillId="0" borderId="14" xfId="0" applyNumberFormat="1" applyFont="1" applyFill="1" applyBorder="1" applyAlignment="1">
      <alignment horizontal="left" vertical="top" wrapText="1"/>
    </xf>
    <xf numFmtId="0" fontId="66" fillId="0" borderId="27" xfId="0" applyFont="1" applyBorder="1" applyAlignment="1">
      <alignment vertical="top" wrapText="1"/>
    </xf>
    <xf numFmtId="49" fontId="66" fillId="0" borderId="13" xfId="0" applyNumberFormat="1" applyFont="1" applyBorder="1" applyAlignment="1">
      <alignment vertical="top" wrapText="1"/>
    </xf>
    <xf numFmtId="0" fontId="66" fillId="0" borderId="15" xfId="0" applyFont="1" applyBorder="1" applyAlignment="1">
      <alignment vertical="top" wrapText="1"/>
    </xf>
    <xf numFmtId="0" fontId="66" fillId="0" borderId="13" xfId="0" applyFont="1" applyBorder="1" applyAlignment="1">
      <alignment horizontal="center" vertical="top" wrapText="1"/>
    </xf>
    <xf numFmtId="0" fontId="66" fillId="0" borderId="10" xfId="0" applyFont="1" applyFill="1" applyBorder="1" applyAlignment="1">
      <alignment wrapText="1"/>
    </xf>
    <xf numFmtId="0" fontId="66" fillId="0" borderId="13" xfId="0" applyFont="1" applyBorder="1" applyAlignment="1">
      <alignment horizontal="left" vertical="top" wrapText="1"/>
    </xf>
    <xf numFmtId="0" fontId="66" fillId="0" borderId="0" xfId="0" applyFont="1" applyFill="1" applyBorder="1" applyAlignment="1">
      <alignment/>
    </xf>
    <xf numFmtId="0" fontId="67" fillId="0" borderId="10" xfId="0" applyFont="1" applyFill="1" applyBorder="1" applyAlignment="1">
      <alignment wrapText="1"/>
    </xf>
    <xf numFmtId="0" fontId="67" fillId="0" borderId="0" xfId="0" applyFont="1" applyFill="1" applyBorder="1" applyAlignment="1">
      <alignment/>
    </xf>
    <xf numFmtId="0" fontId="66" fillId="0" borderId="10" xfId="0" applyNumberFormat="1" applyFont="1" applyBorder="1" applyAlignment="1">
      <alignment horizontal="center" vertical="top" wrapText="1"/>
    </xf>
    <xf numFmtId="0" fontId="68" fillId="0" borderId="10" xfId="0" applyFont="1" applyBorder="1" applyAlignment="1">
      <alignment horizontal="left" vertical="top" indent="1"/>
    </xf>
    <xf numFmtId="0" fontId="68" fillId="0" borderId="10" xfId="0" applyFont="1" applyBorder="1" applyAlignment="1">
      <alignment horizontal="left" vertical="top"/>
    </xf>
    <xf numFmtId="0" fontId="66" fillId="0" borderId="10" xfId="0" applyFont="1" applyBorder="1" applyAlignment="1">
      <alignment horizontal="left" vertical="top" wrapText="1" indent="1"/>
    </xf>
    <xf numFmtId="2" fontId="66" fillId="0" borderId="10" xfId="0" applyNumberFormat="1" applyFont="1" applyBorder="1" applyAlignment="1">
      <alignment horizontal="center" vertical="top" wrapText="1"/>
    </xf>
    <xf numFmtId="0" fontId="68" fillId="0" borderId="10" xfId="0" applyFont="1" applyBorder="1" applyAlignment="1">
      <alignment horizontal="center" vertical="top"/>
    </xf>
    <xf numFmtId="0" fontId="67" fillId="0" borderId="10" xfId="0" applyFont="1" applyBorder="1" applyAlignment="1">
      <alignment horizontal="center" vertical="top" wrapText="1"/>
    </xf>
    <xf numFmtId="0" fontId="66" fillId="0" borderId="10" xfId="0" applyNumberFormat="1" applyFont="1" applyBorder="1" applyAlignment="1">
      <alignment vertical="top" wrapText="1"/>
    </xf>
    <xf numFmtId="0" fontId="68" fillId="0" borderId="10" xfId="0" applyFont="1" applyBorder="1" applyAlignment="1">
      <alignment vertical="top" wrapText="1"/>
    </xf>
    <xf numFmtId="0" fontId="69"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49" fontId="0" fillId="0" borderId="0" xfId="0" applyNumberFormat="1" applyFont="1" applyBorder="1" applyAlignment="1">
      <alignment horizontal="center" vertical="center" wrapText="1"/>
    </xf>
    <xf numFmtId="0" fontId="69" fillId="0" borderId="28" xfId="0" applyFont="1" applyBorder="1" applyAlignment="1">
      <alignment horizontal="left" vertical="center" wrapText="1"/>
    </xf>
    <xf numFmtId="49" fontId="0" fillId="0" borderId="0" xfId="0" applyNumberFormat="1" applyFont="1" applyBorder="1" applyAlignment="1">
      <alignment vertical="center" wrapText="1"/>
    </xf>
    <xf numFmtId="2" fontId="1" fillId="0" borderId="10" xfId="0" applyNumberFormat="1" applyFont="1" applyFill="1" applyBorder="1" applyAlignment="1">
      <alignment horizontal="left" vertical="top" wrapText="1"/>
    </xf>
    <xf numFmtId="9" fontId="0" fillId="0" borderId="0" xfId="59" applyFont="1" applyBorder="1" applyAlignment="1">
      <alignment vertical="center" wrapText="1"/>
    </xf>
    <xf numFmtId="0" fontId="10" fillId="0" borderId="0" xfId="0" applyFont="1" applyAlignment="1">
      <alignment horizontal="left" vertical="center" wrapText="1"/>
    </xf>
    <xf numFmtId="0" fontId="18" fillId="0" borderId="0" xfId="0" applyFont="1" applyAlignment="1">
      <alignment vertical="center" wrapText="1"/>
    </xf>
    <xf numFmtId="0" fontId="0" fillId="0" borderId="0" xfId="0" applyFont="1" applyAlignment="1">
      <alignment horizontal="left" vertical="center" wrapText="1"/>
    </xf>
    <xf numFmtId="2" fontId="1" fillId="0" borderId="10" xfId="0" applyNumberFormat="1" applyFont="1" applyBorder="1" applyAlignment="1">
      <alignment horizontal="left" vertical="top" wrapText="1"/>
    </xf>
    <xf numFmtId="0" fontId="1" fillId="0" borderId="10" xfId="0" applyFont="1" applyBorder="1" applyAlignment="1">
      <alignment wrapText="1"/>
    </xf>
    <xf numFmtId="2" fontId="1" fillId="0" borderId="10" xfId="0" applyNumberFormat="1" applyFont="1" applyBorder="1" applyAlignment="1">
      <alignment vertical="top" wrapText="1"/>
    </xf>
    <xf numFmtId="0" fontId="1" fillId="0" borderId="10" xfId="0" applyFont="1" applyBorder="1" applyAlignment="1">
      <alignment horizontal="left" vertical="top" wrapText="1" indent="1"/>
    </xf>
    <xf numFmtId="0" fontId="3" fillId="0" borderId="10" xfId="0" applyFont="1" applyFill="1" applyBorder="1" applyAlignment="1">
      <alignment horizontal="left" vertical="top" indent="1"/>
    </xf>
    <xf numFmtId="0" fontId="10" fillId="0" borderId="28" xfId="0" applyFont="1" applyBorder="1" applyAlignment="1">
      <alignment horizontal="left" vertical="center" wrapText="1"/>
    </xf>
    <xf numFmtId="2" fontId="66" fillId="0" borderId="10" xfId="0" applyNumberFormat="1" applyFont="1" applyFill="1" applyBorder="1" applyAlignment="1">
      <alignment horizontal="left" vertical="top" wrapText="1"/>
    </xf>
    <xf numFmtId="49" fontId="66" fillId="0" borderId="10" xfId="0" applyNumberFormat="1" applyFont="1" applyFill="1" applyBorder="1" applyAlignment="1">
      <alignment horizontal="center" vertical="top" wrapText="1"/>
    </xf>
    <xf numFmtId="49" fontId="1" fillId="0" borderId="10" xfId="0" applyNumberFormat="1" applyFont="1" applyBorder="1" applyAlignment="1">
      <alignment horizontal="left" vertical="top" wrapText="1"/>
    </xf>
    <xf numFmtId="49" fontId="1" fillId="0" borderId="10" xfId="0" applyNumberFormat="1" applyFont="1" applyBorder="1" applyAlignment="1">
      <alignment horizontal="left" vertical="top" wrapText="1"/>
    </xf>
    <xf numFmtId="0" fontId="1" fillId="0" borderId="10" xfId="0" applyFont="1" applyBorder="1" applyAlignment="1">
      <alignment horizontal="left" vertical="top" wrapText="1"/>
    </xf>
    <xf numFmtId="0" fontId="69" fillId="0" borderId="28" xfId="0" applyFont="1" applyBorder="1" applyAlignment="1">
      <alignment horizontal="left" vertical="center" wrapText="1"/>
    </xf>
    <xf numFmtId="0" fontId="66" fillId="0" borderId="10" xfId="0" applyFont="1" applyFill="1" applyBorder="1" applyAlignment="1">
      <alignment horizontal="left" vertical="top" wrapText="1"/>
    </xf>
    <xf numFmtId="49" fontId="66" fillId="0" borderId="10" xfId="0" applyNumberFormat="1" applyFont="1" applyFill="1" applyBorder="1" applyAlignment="1">
      <alignment horizontal="left" vertical="top" wrapText="1"/>
    </xf>
    <xf numFmtId="2" fontId="1" fillId="0" borderId="10" xfId="0" applyNumberFormat="1" applyFont="1" applyFill="1" applyBorder="1" applyAlignment="1">
      <alignment horizontal="left" vertical="top" wrapText="1"/>
    </xf>
    <xf numFmtId="2" fontId="66" fillId="0" borderId="10" xfId="0" applyNumberFormat="1" applyFont="1" applyFill="1" applyBorder="1" applyAlignment="1">
      <alignment horizontal="center" vertical="top" wrapText="1"/>
    </xf>
    <xf numFmtId="0" fontId="66" fillId="0" borderId="10" xfId="0" applyFont="1" applyFill="1" applyBorder="1" applyAlignment="1">
      <alignment horizontal="center" vertical="top" wrapText="1"/>
    </xf>
    <xf numFmtId="0" fontId="1" fillId="0" borderId="10" xfId="0" applyFont="1" applyBorder="1" applyAlignment="1">
      <alignment horizontal="center" vertical="top" wrapText="1"/>
    </xf>
    <xf numFmtId="49" fontId="1" fillId="0" borderId="10" xfId="0" applyNumberFormat="1" applyFont="1" applyBorder="1" applyAlignment="1">
      <alignment horizontal="center" vertical="top" wrapText="1"/>
    </xf>
    <xf numFmtId="0" fontId="1" fillId="0" borderId="0" xfId="0" applyFont="1" applyBorder="1" applyAlignment="1">
      <alignment horizontal="center" vertical="top" wrapText="1"/>
    </xf>
    <xf numFmtId="0" fontId="1" fillId="0" borderId="0" xfId="0" applyFont="1" applyFill="1" applyBorder="1" applyAlignment="1">
      <alignment horizontal="center"/>
    </xf>
    <xf numFmtId="0" fontId="66" fillId="0" borderId="15" xfId="0" applyFont="1" applyBorder="1" applyAlignment="1">
      <alignment horizontal="center" vertical="top" wrapText="1"/>
    </xf>
    <xf numFmtId="0" fontId="66" fillId="0" borderId="31" xfId="0" applyFont="1" applyBorder="1" applyAlignment="1">
      <alignment horizontal="center" vertical="top" wrapText="1"/>
    </xf>
    <xf numFmtId="0" fontId="66" fillId="0" borderId="13" xfId="0" applyFont="1" applyBorder="1" applyAlignment="1">
      <alignment horizontal="center" vertical="top" wrapText="1"/>
    </xf>
    <xf numFmtId="0" fontId="1" fillId="0" borderId="11" xfId="0" applyFont="1" applyBorder="1" applyAlignment="1">
      <alignment vertical="center" wrapText="1"/>
    </xf>
    <xf numFmtId="0" fontId="1" fillId="0" borderId="28" xfId="0" applyFont="1" applyBorder="1" applyAlignment="1">
      <alignment vertical="center" wrapText="1"/>
    </xf>
    <xf numFmtId="0" fontId="1" fillId="0" borderId="27" xfId="0" applyFont="1" applyBorder="1" applyAlignment="1">
      <alignment vertical="center" wrapText="1"/>
    </xf>
    <xf numFmtId="0" fontId="1" fillId="0" borderId="12" xfId="0" applyFont="1" applyFill="1" applyBorder="1" applyAlignment="1">
      <alignment vertical="center" wrapText="1"/>
    </xf>
    <xf numFmtId="0" fontId="1" fillId="0" borderId="44" xfId="0" applyFont="1" applyFill="1" applyBorder="1" applyAlignment="1">
      <alignment vertical="center" wrapText="1"/>
    </xf>
    <xf numFmtId="0" fontId="1" fillId="0" borderId="14" xfId="0" applyFont="1" applyFill="1" applyBorder="1" applyAlignment="1">
      <alignment vertical="center" wrapText="1"/>
    </xf>
    <xf numFmtId="0" fontId="1" fillId="0" borderId="12" xfId="0" applyFont="1" applyBorder="1" applyAlignment="1">
      <alignment vertical="center" wrapText="1"/>
    </xf>
    <xf numFmtId="0" fontId="1" fillId="0" borderId="44" xfId="0" applyFont="1" applyBorder="1" applyAlignment="1">
      <alignment vertical="center" wrapText="1"/>
    </xf>
    <xf numFmtId="0" fontId="1" fillId="0" borderId="14" xfId="0" applyFont="1" applyBorder="1" applyAlignment="1">
      <alignment vertical="center" wrapText="1"/>
    </xf>
    <xf numFmtId="0" fontId="8" fillId="0" borderId="29" xfId="0" applyFont="1" applyFill="1" applyBorder="1" applyAlignment="1">
      <alignment horizontal="left" wrapText="1"/>
    </xf>
    <xf numFmtId="0" fontId="1" fillId="0" borderId="10" xfId="0" applyFont="1" applyFill="1" applyBorder="1" applyAlignment="1">
      <alignment horizontal="left" wrapText="1"/>
    </xf>
    <xf numFmtId="0" fontId="1" fillId="0" borderId="10" xfId="0" applyFont="1" applyBorder="1" applyAlignment="1">
      <alignment horizontal="left"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0" fillId="0" borderId="15"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13" xfId="0"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 fillId="0" borderId="44"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45" xfId="0" applyFont="1" applyBorder="1" applyAlignment="1">
      <alignment horizontal="left" vertical="top" wrapText="1"/>
    </xf>
    <xf numFmtId="0" fontId="1" fillId="0" borderId="46" xfId="0" applyFont="1" applyBorder="1" applyAlignment="1">
      <alignment horizontal="left" vertical="top" wrapText="1"/>
    </xf>
    <xf numFmtId="0" fontId="1" fillId="0" borderId="47" xfId="0" applyFont="1" applyBorder="1" applyAlignment="1">
      <alignment horizontal="left" vertical="top" wrapText="1"/>
    </xf>
    <xf numFmtId="0" fontId="8" fillId="0" borderId="16" xfId="0" applyFont="1" applyBorder="1" applyAlignment="1">
      <alignment horizontal="left" vertical="center"/>
    </xf>
    <xf numFmtId="0" fontId="1" fillId="35" borderId="16" xfId="0" applyFont="1" applyFill="1" applyBorder="1" applyAlignment="1">
      <alignment horizontal="center" vertical="center"/>
    </xf>
    <xf numFmtId="0" fontId="1" fillId="35" borderId="10" xfId="0" applyFont="1" applyFill="1" applyBorder="1" applyAlignment="1">
      <alignment horizontal="center" vertical="center"/>
    </xf>
    <xf numFmtId="0" fontId="1" fillId="35" borderId="17" xfId="0" applyFont="1" applyFill="1" applyBorder="1" applyAlignment="1">
      <alignment horizontal="center" vertical="center"/>
    </xf>
    <xf numFmtId="0" fontId="1" fillId="35" borderId="13" xfId="0" applyFont="1" applyFill="1" applyBorder="1" applyAlignment="1">
      <alignment horizontal="center" vertical="center"/>
    </xf>
    <xf numFmtId="0" fontId="1" fillId="35" borderId="15" xfId="0" applyFont="1" applyFill="1" applyBorder="1" applyAlignment="1">
      <alignment horizontal="center" vertical="center"/>
    </xf>
    <xf numFmtId="0" fontId="8" fillId="35" borderId="15" xfId="0" applyFont="1" applyFill="1" applyBorder="1" applyAlignment="1">
      <alignment horizontal="center" vertical="center"/>
    </xf>
    <xf numFmtId="0" fontId="8" fillId="35" borderId="48" xfId="0" applyFont="1" applyFill="1"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 fillId="0" borderId="49" xfId="0" applyFont="1" applyBorder="1" applyAlignment="1">
      <alignment horizontal="left" wrapText="1"/>
    </xf>
    <xf numFmtId="0" fontId="1" fillId="0" borderId="50" xfId="0" applyFont="1" applyBorder="1" applyAlignment="1">
      <alignment horizontal="left" wrapText="1"/>
    </xf>
    <xf numFmtId="0" fontId="1" fillId="0" borderId="51" xfId="0" applyFont="1" applyBorder="1" applyAlignment="1">
      <alignment horizontal="left" wrapText="1"/>
    </xf>
    <xf numFmtId="0" fontId="1" fillId="0" borderId="22" xfId="0" applyFont="1" applyBorder="1" applyAlignment="1">
      <alignment horizontal="center" wrapText="1"/>
    </xf>
    <xf numFmtId="0" fontId="1" fillId="0" borderId="0" xfId="0" applyFont="1" applyBorder="1" applyAlignment="1">
      <alignment horizontal="center" wrapText="1"/>
    </xf>
    <xf numFmtId="0" fontId="1" fillId="0" borderId="11" xfId="0" applyFont="1" applyBorder="1" applyAlignment="1">
      <alignment horizontal="center" wrapText="1"/>
    </xf>
    <xf numFmtId="0" fontId="1" fillId="0" borderId="28" xfId="0" applyFont="1" applyBorder="1" applyAlignment="1">
      <alignment horizontal="center" wrapText="1"/>
    </xf>
    <xf numFmtId="0" fontId="8" fillId="0" borderId="10" xfId="0" applyFont="1" applyBorder="1" applyAlignment="1">
      <alignment horizontal="left" vertical="center"/>
    </xf>
    <xf numFmtId="0" fontId="8" fillId="0" borderId="13" xfId="0" applyFont="1" applyBorder="1" applyAlignment="1">
      <alignment horizontal="left" vertical="center"/>
    </xf>
    <xf numFmtId="0" fontId="1" fillId="0" borderId="15" xfId="0" applyFont="1" applyBorder="1" applyAlignment="1">
      <alignment vertical="center" wrapText="1"/>
    </xf>
    <xf numFmtId="0" fontId="1" fillId="0" borderId="12" xfId="0" applyFont="1" applyBorder="1" applyAlignment="1">
      <alignment vertical="center" wrapText="1"/>
    </xf>
    <xf numFmtId="0" fontId="0" fillId="0" borderId="44" xfId="0" applyBorder="1" applyAlignment="1">
      <alignment vertical="center" wrapText="1"/>
    </xf>
    <xf numFmtId="0" fontId="0" fillId="0" borderId="14" xfId="0" applyBorder="1" applyAlignment="1">
      <alignment vertical="center" wrapText="1"/>
    </xf>
    <xf numFmtId="0" fontId="8" fillId="0" borderId="10" xfId="0" applyFont="1" applyBorder="1" applyAlignment="1">
      <alignment horizontal="center" vertical="center"/>
    </xf>
    <xf numFmtId="0" fontId="8" fillId="0" borderId="17" xfId="0" applyFont="1" applyBorder="1" applyAlignment="1">
      <alignment horizontal="left" vertical="center"/>
    </xf>
    <xf numFmtId="0" fontId="1" fillId="0" borderId="23" xfId="0" applyFont="1" applyBorder="1" applyAlignment="1">
      <alignment horizontal="center" wrapText="1"/>
    </xf>
    <xf numFmtId="0" fontId="1" fillId="0" borderId="27" xfId="0" applyFont="1" applyBorder="1" applyAlignment="1">
      <alignment horizontal="center" wrapText="1"/>
    </xf>
    <xf numFmtId="0" fontId="1" fillId="0" borderId="18" xfId="0" applyFont="1" applyBorder="1" applyAlignment="1">
      <alignment horizontal="center" wrapText="1"/>
    </xf>
    <xf numFmtId="0" fontId="1" fillId="0" borderId="20" xfId="0" applyFont="1" applyBorder="1" applyAlignment="1">
      <alignment horizontal="center" wrapText="1"/>
    </xf>
    <xf numFmtId="0" fontId="1" fillId="0" borderId="21" xfId="0" applyFont="1" applyBorder="1" applyAlignment="1">
      <alignment horizontal="center" wrapText="1"/>
    </xf>
    <xf numFmtId="0" fontId="1" fillId="0" borderId="17" xfId="0" applyFont="1" applyBorder="1" applyAlignment="1">
      <alignment horizontal="center" vertical="center"/>
    </xf>
    <xf numFmtId="0" fontId="1" fillId="0" borderId="26" xfId="0" applyFont="1" applyBorder="1" applyAlignment="1">
      <alignment wrapText="1"/>
    </xf>
    <xf numFmtId="0" fontId="1" fillId="0" borderId="24" xfId="0" applyFont="1" applyBorder="1" applyAlignment="1">
      <alignment wrapText="1"/>
    </xf>
    <xf numFmtId="0" fontId="1" fillId="0" borderId="25" xfId="0" applyFont="1" applyBorder="1" applyAlignment="1">
      <alignment wrapText="1"/>
    </xf>
    <xf numFmtId="0" fontId="11" fillId="0" borderId="12" xfId="0" applyFont="1" applyBorder="1" applyAlignment="1">
      <alignment vertical="top" wrapText="1"/>
    </xf>
    <xf numFmtId="0" fontId="11" fillId="0" borderId="14" xfId="0" applyFont="1" applyBorder="1" applyAlignment="1">
      <alignment vertical="top" wrapText="1"/>
    </xf>
    <xf numFmtId="0" fontId="1" fillId="0" borderId="11" xfId="0" applyFont="1" applyBorder="1" applyAlignment="1">
      <alignment wrapText="1"/>
    </xf>
    <xf numFmtId="0" fontId="1" fillId="0" borderId="28" xfId="0" applyFont="1" applyBorder="1" applyAlignment="1">
      <alignment wrapText="1"/>
    </xf>
    <xf numFmtId="0" fontId="1" fillId="0" borderId="27" xfId="0" applyFont="1" applyBorder="1" applyAlignment="1">
      <alignment wrapText="1"/>
    </xf>
    <xf numFmtId="0" fontId="1" fillId="0" borderId="12" xfId="0" applyFont="1" applyBorder="1" applyAlignment="1">
      <alignment wrapText="1"/>
    </xf>
    <xf numFmtId="0" fontId="0" fillId="0" borderId="44" xfId="0" applyBorder="1" applyAlignment="1">
      <alignment wrapText="1"/>
    </xf>
    <xf numFmtId="0" fontId="0" fillId="0" borderId="14" xfId="0" applyBorder="1" applyAlignment="1">
      <alignment wrapText="1"/>
    </xf>
    <xf numFmtId="0" fontId="2" fillId="0" borderId="22" xfId="0" applyFont="1" applyBorder="1" applyAlignment="1">
      <alignment vertical="top" wrapText="1"/>
    </xf>
    <xf numFmtId="0" fontId="2" fillId="0" borderId="45" xfId="0" applyFont="1" applyBorder="1" applyAlignment="1">
      <alignment vertical="top" wrapText="1"/>
    </xf>
    <xf numFmtId="0" fontId="0" fillId="0" borderId="0" xfId="0" applyBorder="1" applyAlignment="1">
      <alignment/>
    </xf>
    <xf numFmtId="0" fontId="0" fillId="0" borderId="23" xfId="0" applyBorder="1" applyAlignment="1">
      <alignment/>
    </xf>
    <xf numFmtId="0" fontId="0" fillId="0" borderId="46" xfId="0" applyBorder="1" applyAlignment="1">
      <alignment/>
    </xf>
    <xf numFmtId="0" fontId="0" fillId="0" borderId="47" xfId="0" applyBorder="1" applyAlignment="1">
      <alignment/>
    </xf>
    <xf numFmtId="0" fontId="8" fillId="0" borderId="12" xfId="0" applyFont="1" applyBorder="1" applyAlignment="1">
      <alignment vertical="top" wrapText="1"/>
    </xf>
    <xf numFmtId="0" fontId="0" fillId="0" borderId="44" xfId="0" applyBorder="1" applyAlignment="1">
      <alignment vertical="top" wrapText="1"/>
    </xf>
    <xf numFmtId="0" fontId="0" fillId="0" borderId="14" xfId="0" applyBorder="1" applyAlignment="1">
      <alignment vertical="top" wrapText="1"/>
    </xf>
    <xf numFmtId="0" fontId="0" fillId="0" borderId="18" xfId="0" applyBorder="1" applyAlignment="1">
      <alignment horizontal="center" vertical="center" wrapText="1"/>
    </xf>
    <xf numFmtId="0" fontId="0" fillId="0" borderId="22" xfId="0" applyBorder="1" applyAlignment="1">
      <alignment horizontal="center" wrapText="1"/>
    </xf>
    <xf numFmtId="0" fontId="0" fillId="0" borderId="45" xfId="0" applyBorder="1" applyAlignment="1">
      <alignment horizontal="center" wrapText="1"/>
    </xf>
    <xf numFmtId="0" fontId="1" fillId="0" borderId="44" xfId="0" applyFont="1" applyBorder="1" applyAlignment="1">
      <alignment wrapText="1"/>
    </xf>
    <xf numFmtId="0" fontId="1" fillId="0" borderId="14" xfId="0" applyFont="1" applyBorder="1" applyAlignment="1">
      <alignment wrapText="1"/>
    </xf>
    <xf numFmtId="0" fontId="3" fillId="0" borderId="24" xfId="0" applyFont="1" applyBorder="1" applyAlignment="1">
      <alignment vertical="top" wrapText="1"/>
    </xf>
    <xf numFmtId="0" fontId="3" fillId="0" borderId="0" xfId="0" applyFont="1" applyBorder="1" applyAlignment="1">
      <alignment vertical="top" wrapText="1"/>
    </xf>
    <xf numFmtId="0" fontId="3" fillId="0" borderId="46" xfId="0" applyFont="1" applyBorder="1" applyAlignment="1">
      <alignment vertical="top" wrapText="1"/>
    </xf>
    <xf numFmtId="0" fontId="0" fillId="0" borderId="28" xfId="0" applyFont="1" applyBorder="1" applyAlignment="1">
      <alignment vertical="center" wrapText="1"/>
    </xf>
    <xf numFmtId="0" fontId="1" fillId="0" borderId="22" xfId="0" applyFont="1" applyBorder="1" applyAlignment="1">
      <alignment horizontal="left" wrapText="1"/>
    </xf>
    <xf numFmtId="0" fontId="1" fillId="0" borderId="0" xfId="0" applyFont="1" applyBorder="1" applyAlignment="1">
      <alignment horizontal="left" wrapText="1"/>
    </xf>
    <xf numFmtId="0" fontId="1" fillId="0" borderId="23" xfId="0" applyFont="1" applyBorder="1" applyAlignment="1">
      <alignment horizontal="left" wrapText="1"/>
    </xf>
    <xf numFmtId="0" fontId="0" fillId="0" borderId="10" xfId="0" applyBorder="1" applyAlignment="1">
      <alignment horizontal="center" vertical="center" wrapText="1"/>
    </xf>
    <xf numFmtId="0" fontId="1" fillId="0" borderId="12" xfId="0" applyFont="1" applyBorder="1" applyAlignment="1">
      <alignment vertical="center"/>
    </xf>
    <xf numFmtId="0" fontId="1" fillId="0" borderId="44" xfId="0" applyFont="1" applyBorder="1" applyAlignment="1">
      <alignment vertical="center"/>
    </xf>
    <xf numFmtId="0" fontId="1" fillId="0" borderId="14" xfId="0" applyFont="1" applyBorder="1" applyAlignment="1">
      <alignment vertical="center"/>
    </xf>
    <xf numFmtId="0" fontId="10" fillId="35" borderId="12" xfId="0" applyFont="1" applyFill="1" applyBorder="1" applyAlignment="1">
      <alignment horizontal="center" wrapText="1"/>
    </xf>
    <xf numFmtId="0" fontId="10" fillId="35" borderId="44" xfId="0" applyFont="1" applyFill="1" applyBorder="1" applyAlignment="1">
      <alignment horizontal="center" wrapText="1"/>
    </xf>
    <xf numFmtId="0" fontId="10" fillId="35" borderId="14" xfId="0" applyFont="1" applyFill="1" applyBorder="1" applyAlignment="1">
      <alignment horizontal="center" wrapText="1"/>
    </xf>
    <xf numFmtId="0" fontId="1" fillId="0" borderId="26" xfId="0" applyFont="1" applyBorder="1" applyAlignment="1">
      <alignment vertical="center" wrapText="1"/>
    </xf>
    <xf numFmtId="0" fontId="1" fillId="0" borderId="24" xfId="0" applyFont="1" applyBorder="1" applyAlignment="1">
      <alignment vertical="center" wrapText="1"/>
    </xf>
    <xf numFmtId="0" fontId="1" fillId="0" borderId="25" xfId="0" applyFont="1" applyBorder="1" applyAlignment="1">
      <alignment vertical="center" wrapText="1"/>
    </xf>
    <xf numFmtId="0" fontId="0" fillId="0" borderId="31" xfId="0" applyBorder="1" applyAlignment="1">
      <alignment/>
    </xf>
    <xf numFmtId="0" fontId="0" fillId="0" borderId="48" xfId="0" applyBorder="1" applyAlignment="1">
      <alignment/>
    </xf>
    <xf numFmtId="0" fontId="0" fillId="0" borderId="26" xfId="0" applyBorder="1" applyAlignment="1">
      <alignment horizontal="center" vertical="center" wrapText="1"/>
    </xf>
    <xf numFmtId="0" fontId="0" fillId="0" borderId="11" xfId="0" applyBorder="1" applyAlignment="1">
      <alignment horizontal="center" vertical="center" wrapText="1"/>
    </xf>
    <xf numFmtId="0" fontId="10" fillId="0" borderId="0" xfId="0" applyFont="1" applyAlignment="1">
      <alignment horizontal="left" vertical="center" wrapText="1"/>
    </xf>
    <xf numFmtId="0" fontId="10" fillId="35" borderId="0" xfId="0" applyFont="1" applyFill="1" applyAlignment="1">
      <alignment horizontal="left" wrapText="1"/>
    </xf>
    <xf numFmtId="0" fontId="0" fillId="0" borderId="52" xfId="0" applyBorder="1" applyAlignment="1">
      <alignment horizontal="left" vertical="top" wrapText="1"/>
    </xf>
    <xf numFmtId="0" fontId="0" fillId="0" borderId="33"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10" fillId="0" borderId="0" xfId="0" applyFont="1" applyAlignment="1">
      <alignment horizontal="left" wrapText="1"/>
    </xf>
    <xf numFmtId="0" fontId="0" fillId="0" borderId="53" xfId="0" applyBorder="1" applyAlignment="1">
      <alignment horizontal="left" vertical="top" wrapText="1"/>
    </xf>
    <xf numFmtId="0" fontId="0" fillId="0" borderId="48" xfId="0"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tabSelected="1" view="pageBreakPreview" zoomScaleSheetLayoutView="100" zoomScalePageLayoutView="0" workbookViewId="0" topLeftCell="A1">
      <selection activeCell="G62" sqref="G62"/>
    </sheetView>
  </sheetViews>
  <sheetFormatPr defaultColWidth="9.140625" defaultRowHeight="12.75"/>
  <cols>
    <col min="4" max="4" width="10.140625" style="0" customWidth="1"/>
  </cols>
  <sheetData/>
  <sheetProtection/>
  <printOptions/>
  <pageMargins left="0.27" right="0.17" top="1.19" bottom="0.27" header="0.5" footer="0.15"/>
  <pageSetup horizontalDpi="300" verticalDpi="300" orientation="portrait" paperSize="9" r:id="rId3"/>
  <legacyDrawing r:id="rId2"/>
  <oleObjects>
    <oleObject progId="Document" shapeId="119170205" r:id="rId1"/>
  </oleObjects>
</worksheet>
</file>

<file path=xl/worksheets/sheet10.xml><?xml version="1.0" encoding="utf-8"?>
<worksheet xmlns="http://schemas.openxmlformats.org/spreadsheetml/2006/main" xmlns:r="http://schemas.openxmlformats.org/officeDocument/2006/relationships">
  <dimension ref="A1:D38"/>
  <sheetViews>
    <sheetView zoomScalePageLayoutView="0" workbookViewId="0" topLeftCell="A1">
      <selection activeCell="I32" sqref="I32"/>
    </sheetView>
  </sheetViews>
  <sheetFormatPr defaultColWidth="9.140625" defaultRowHeight="12.75"/>
  <cols>
    <col min="1" max="1" width="5.00390625" style="69" customWidth="1"/>
    <col min="2" max="2" width="35.28125" style="69" customWidth="1"/>
    <col min="3" max="3" width="55.00390625" style="14" customWidth="1"/>
    <col min="4" max="4" width="29.7109375" style="14" customWidth="1"/>
    <col min="5" max="16384" width="9.140625" style="14" customWidth="1"/>
  </cols>
  <sheetData>
    <row r="1" spans="1:4" s="82" customFormat="1" ht="46.5" customHeight="1">
      <c r="A1" s="388" t="str">
        <f>Patient!$A$1</f>
        <v>Royal College of Ophthalmologists 
Minimum Cataract National Data Set, Version 2.1</v>
      </c>
      <c r="B1" s="388"/>
      <c r="C1" s="63" t="s">
        <v>42</v>
      </c>
      <c r="D1" s="63"/>
    </row>
    <row r="2" ht="13.5" thickBot="1"/>
    <row r="3" spans="1:4" ht="13.5" thickBot="1">
      <c r="A3" s="199" t="s">
        <v>252</v>
      </c>
      <c r="B3" s="200" t="s">
        <v>520</v>
      </c>
      <c r="C3" s="201" t="s">
        <v>521</v>
      </c>
      <c r="D3" s="202" t="s">
        <v>16</v>
      </c>
    </row>
    <row r="4" spans="1:4" ht="38.25" customHeight="1">
      <c r="A4" s="192">
        <v>1</v>
      </c>
      <c r="B4" s="193" t="s">
        <v>406</v>
      </c>
      <c r="C4" s="185" t="s">
        <v>407</v>
      </c>
      <c r="D4" s="188"/>
    </row>
    <row r="5" spans="1:4" ht="38.25" customHeight="1">
      <c r="A5" s="194">
        <v>2</v>
      </c>
      <c r="B5" s="177" t="s">
        <v>189</v>
      </c>
      <c r="C5" s="178" t="s">
        <v>359</v>
      </c>
      <c r="D5" s="195"/>
    </row>
    <row r="6" spans="1:4" ht="26.25" customHeight="1">
      <c r="A6" s="196">
        <v>3</v>
      </c>
      <c r="B6" s="177" t="s">
        <v>190</v>
      </c>
      <c r="C6" s="179" t="s">
        <v>358</v>
      </c>
      <c r="D6" s="195"/>
    </row>
    <row r="7" spans="1:4" ht="155.25" customHeight="1">
      <c r="A7" s="196">
        <v>4</v>
      </c>
      <c r="B7" s="177" t="s">
        <v>190</v>
      </c>
      <c r="C7" s="179" t="s">
        <v>404</v>
      </c>
      <c r="D7" s="195" t="s">
        <v>405</v>
      </c>
    </row>
    <row r="8" spans="1:4" ht="41.25" customHeight="1">
      <c r="A8" s="196">
        <v>5</v>
      </c>
      <c r="B8" s="177" t="s">
        <v>24</v>
      </c>
      <c r="C8" s="178" t="s">
        <v>408</v>
      </c>
      <c r="D8" s="195"/>
    </row>
    <row r="9" spans="1:4" ht="38.25" customHeight="1" thickBot="1">
      <c r="A9" s="196">
        <v>6</v>
      </c>
      <c r="B9" s="180" t="s">
        <v>187</v>
      </c>
      <c r="C9" s="181" t="s">
        <v>188</v>
      </c>
      <c r="D9" s="197" t="s">
        <v>191</v>
      </c>
    </row>
    <row r="10" spans="1:4" ht="25.5">
      <c r="A10" s="384">
        <v>7</v>
      </c>
      <c r="B10" s="386" t="s">
        <v>25</v>
      </c>
      <c r="C10" s="182" t="s">
        <v>168</v>
      </c>
      <c r="D10" s="188" t="s">
        <v>350</v>
      </c>
    </row>
    <row r="11" spans="1:4" ht="25.5">
      <c r="A11" s="385"/>
      <c r="B11" s="387"/>
      <c r="C11" s="174" t="s">
        <v>167</v>
      </c>
      <c r="D11" s="190" t="s">
        <v>351</v>
      </c>
    </row>
    <row r="12" spans="1:4" ht="25.5">
      <c r="A12" s="385"/>
      <c r="B12" s="387"/>
      <c r="C12" s="174" t="s">
        <v>166</v>
      </c>
      <c r="D12" s="190" t="s">
        <v>158</v>
      </c>
    </row>
    <row r="13" spans="1:4" ht="25.5">
      <c r="A13" s="385"/>
      <c r="B13" s="387"/>
      <c r="C13" s="174" t="s">
        <v>165</v>
      </c>
      <c r="D13" s="190" t="s">
        <v>26</v>
      </c>
    </row>
    <row r="14" spans="1:4" ht="25.5">
      <c r="A14" s="385"/>
      <c r="B14" s="387"/>
      <c r="C14" s="174" t="s">
        <v>164</v>
      </c>
      <c r="D14" s="190" t="s">
        <v>33</v>
      </c>
    </row>
    <row r="15" spans="1:4" ht="25.5">
      <c r="A15" s="385"/>
      <c r="B15" s="387"/>
      <c r="C15" s="174" t="s">
        <v>163</v>
      </c>
      <c r="D15" s="190" t="s">
        <v>121</v>
      </c>
    </row>
    <row r="16" spans="1:4" ht="25.5">
      <c r="A16" s="385"/>
      <c r="B16" s="387"/>
      <c r="C16" s="174" t="s">
        <v>162</v>
      </c>
      <c r="D16" s="190" t="s">
        <v>56</v>
      </c>
    </row>
    <row r="17" spans="1:4" ht="25.5">
      <c r="A17" s="385"/>
      <c r="B17" s="387"/>
      <c r="C17" s="174" t="s">
        <v>161</v>
      </c>
      <c r="D17" s="190" t="s">
        <v>159</v>
      </c>
    </row>
    <row r="18" spans="1:4" ht="25.5">
      <c r="A18" s="385"/>
      <c r="B18" s="387"/>
      <c r="C18" s="174" t="s">
        <v>160</v>
      </c>
      <c r="D18" s="190" t="s">
        <v>169</v>
      </c>
    </row>
    <row r="19" spans="1:4" ht="25.5">
      <c r="A19" s="385"/>
      <c r="B19" s="387"/>
      <c r="C19" s="174" t="s">
        <v>171</v>
      </c>
      <c r="D19" s="190" t="s">
        <v>170</v>
      </c>
    </row>
    <row r="20" spans="1:4" ht="25.5">
      <c r="A20" s="385"/>
      <c r="B20" s="387"/>
      <c r="C20" s="174" t="s">
        <v>31</v>
      </c>
      <c r="D20" s="190" t="s">
        <v>32</v>
      </c>
    </row>
    <row r="21" spans="1:4" ht="25.5">
      <c r="A21" s="385"/>
      <c r="B21" s="387"/>
      <c r="C21" s="174" t="s">
        <v>23</v>
      </c>
      <c r="D21" s="190" t="s">
        <v>18</v>
      </c>
    </row>
    <row r="22" spans="1:4" ht="25.5">
      <c r="A22" s="385"/>
      <c r="B22" s="387"/>
      <c r="C22" s="174" t="s">
        <v>27</v>
      </c>
      <c r="D22" s="190" t="s">
        <v>28</v>
      </c>
    </row>
    <row r="23" spans="1:4" ht="25.5">
      <c r="A23" s="385"/>
      <c r="B23" s="387"/>
      <c r="C23" s="174" t="s">
        <v>22</v>
      </c>
      <c r="D23" s="190" t="s">
        <v>295</v>
      </c>
    </row>
    <row r="24" spans="1:4" ht="76.5">
      <c r="A24" s="385"/>
      <c r="B24" s="387"/>
      <c r="C24" s="174" t="s">
        <v>21</v>
      </c>
      <c r="D24" s="190" t="s">
        <v>17</v>
      </c>
    </row>
    <row r="25" spans="1:4" ht="38.25">
      <c r="A25" s="385"/>
      <c r="B25" s="387"/>
      <c r="C25" s="174" t="s">
        <v>347</v>
      </c>
      <c r="D25" s="190" t="s">
        <v>34</v>
      </c>
    </row>
    <row r="26" spans="1:4" ht="38.25">
      <c r="A26" s="385"/>
      <c r="B26" s="387"/>
      <c r="C26" s="174" t="s">
        <v>52</v>
      </c>
      <c r="D26" s="190" t="s">
        <v>53</v>
      </c>
    </row>
    <row r="27" spans="1:4" ht="12.75">
      <c r="A27" s="385"/>
      <c r="B27" s="387"/>
      <c r="C27" s="174" t="s">
        <v>29</v>
      </c>
      <c r="D27" s="190" t="s">
        <v>35</v>
      </c>
    </row>
    <row r="28" spans="1:4" ht="12.75">
      <c r="A28" s="385"/>
      <c r="B28" s="387"/>
      <c r="C28" s="174" t="s">
        <v>30</v>
      </c>
      <c r="D28" s="190" t="s">
        <v>36</v>
      </c>
    </row>
    <row r="29" spans="1:4" ht="12.75">
      <c r="A29" s="385"/>
      <c r="B29" s="387"/>
      <c r="C29" s="174" t="s">
        <v>172</v>
      </c>
      <c r="D29" s="190" t="s">
        <v>173</v>
      </c>
    </row>
    <row r="30" spans="1:4" ht="39" thickBot="1">
      <c r="A30" s="385"/>
      <c r="B30" s="387"/>
      <c r="C30" s="174" t="s">
        <v>20</v>
      </c>
      <c r="D30" s="190" t="s">
        <v>19</v>
      </c>
    </row>
    <row r="31" spans="1:4" ht="76.5">
      <c r="A31" s="194">
        <v>8</v>
      </c>
      <c r="B31" s="176" t="s">
        <v>175</v>
      </c>
      <c r="C31" s="182" t="s">
        <v>360</v>
      </c>
      <c r="D31" s="188" t="s">
        <v>361</v>
      </c>
    </row>
    <row r="32" spans="1:4" ht="39.75" customHeight="1" thickBot="1">
      <c r="A32" s="194">
        <v>9</v>
      </c>
      <c r="B32" s="176" t="s">
        <v>176</v>
      </c>
      <c r="C32" s="184" t="s">
        <v>50</v>
      </c>
      <c r="D32" s="198" t="s">
        <v>403</v>
      </c>
    </row>
    <row r="33" spans="1:4" ht="39" customHeight="1" thickBot="1">
      <c r="A33" s="189">
        <v>10</v>
      </c>
      <c r="B33" s="187" t="s">
        <v>177</v>
      </c>
      <c r="C33" s="182" t="s">
        <v>51</v>
      </c>
      <c r="D33" s="188" t="s">
        <v>403</v>
      </c>
    </row>
    <row r="34" spans="1:4" ht="51">
      <c r="A34" s="384">
        <v>11</v>
      </c>
      <c r="B34" s="386" t="s">
        <v>178</v>
      </c>
      <c r="C34" s="182" t="s">
        <v>55</v>
      </c>
      <c r="D34" s="188" t="s">
        <v>121</v>
      </c>
    </row>
    <row r="35" spans="1:4" s="175" customFormat="1" ht="15.75" customHeight="1" thickBot="1">
      <c r="A35" s="385"/>
      <c r="B35" s="387"/>
      <c r="C35" s="174" t="s">
        <v>180</v>
      </c>
      <c r="D35" s="190" t="s">
        <v>174</v>
      </c>
    </row>
    <row r="36" spans="1:4" ht="51">
      <c r="A36" s="384">
        <v>12</v>
      </c>
      <c r="B36" s="386" t="s">
        <v>179</v>
      </c>
      <c r="C36" s="186" t="s">
        <v>400</v>
      </c>
      <c r="D36" s="188" t="s">
        <v>402</v>
      </c>
    </row>
    <row r="37" spans="1:4" ht="51">
      <c r="A37" s="385"/>
      <c r="B37" s="387"/>
      <c r="C37" s="174" t="s">
        <v>401</v>
      </c>
      <c r="D37" s="190" t="s">
        <v>402</v>
      </c>
    </row>
    <row r="38" spans="1:4" ht="51.75" thickBot="1">
      <c r="A38" s="389"/>
      <c r="B38" s="390"/>
      <c r="C38" s="183" t="s">
        <v>181</v>
      </c>
      <c r="D38" s="191"/>
    </row>
  </sheetData>
  <sheetProtection/>
  <mergeCells count="7">
    <mergeCell ref="A10:A30"/>
    <mergeCell ref="B10:B30"/>
    <mergeCell ref="A1:B1"/>
    <mergeCell ref="A34:A35"/>
    <mergeCell ref="B34:B35"/>
    <mergeCell ref="A36:A38"/>
    <mergeCell ref="B36:B38"/>
  </mergeCells>
  <printOptions/>
  <pageMargins left="0.43" right="0.25" top="0.72" bottom="0.47" header="0.36" footer="0.24"/>
  <pageSetup horizontalDpi="300" verticalDpi="300" orientation="portrait" paperSize="9" r:id="rId1"/>
  <headerFooter alignWithMargins="0">
    <oddHeader>&amp;LCataract National Audit Dataset v2.5 (Appendix 3- Guidance Notes)</oddHeader>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R11"/>
  <sheetViews>
    <sheetView zoomScalePageLayoutView="0" workbookViewId="0" topLeftCell="A1">
      <pane xSplit="3" ySplit="3" topLeftCell="E10" activePane="bottomRight" state="frozen"/>
      <selection pane="topLeft" activeCell="A1" sqref="A1"/>
      <selection pane="topRight" activeCell="D1" sqref="D1"/>
      <selection pane="bottomLeft" activeCell="A4" sqref="A4"/>
      <selection pane="bottomRight" activeCell="A1" sqref="A1:C1"/>
    </sheetView>
  </sheetViews>
  <sheetFormatPr defaultColWidth="9.140625" defaultRowHeight="12.75"/>
  <cols>
    <col min="1" max="1" width="5.00390625" style="83" customWidth="1"/>
    <col min="2" max="2" width="13.28125" style="83" customWidth="1"/>
    <col min="3" max="3" width="30.7109375" style="45" customWidth="1"/>
    <col min="4" max="4" width="15.140625" style="67" customWidth="1"/>
    <col min="5" max="5" width="9.8515625" style="83" customWidth="1"/>
    <col min="6" max="6" width="12.421875" style="45" customWidth="1"/>
    <col min="7" max="7" width="10.8515625" style="45" customWidth="1"/>
    <col min="8" max="8" width="30.7109375" style="45" customWidth="1"/>
    <col min="9" max="9" width="24.7109375" style="45" customWidth="1"/>
    <col min="10" max="10" width="10.421875" style="45" customWidth="1"/>
    <col min="11" max="11" width="14.00390625" style="97" customWidth="1"/>
    <col min="12" max="12" width="9.28125" style="99" customWidth="1"/>
    <col min="13" max="15" width="9.28125" style="45" customWidth="1"/>
    <col min="16" max="16" width="5.00390625" style="83" customWidth="1"/>
    <col min="17" max="17" width="9.140625" style="45" customWidth="1"/>
    <col min="18" max="18" width="15.7109375" style="45" customWidth="1"/>
    <col min="19" max="16384" width="9.140625" style="45" customWidth="1"/>
  </cols>
  <sheetData>
    <row r="1" spans="1:18" s="246" customFormat="1" ht="29.25" customHeight="1">
      <c r="A1" s="261" t="s">
        <v>1725</v>
      </c>
      <c r="B1" s="261"/>
      <c r="C1" s="261"/>
      <c r="D1" s="245" t="s">
        <v>552</v>
      </c>
      <c r="K1" s="247"/>
      <c r="L1" s="248"/>
      <c r="Q1" s="246">
        <f>SUM(Q3:Q102)</f>
        <v>5</v>
      </c>
      <c r="R1" s="246">
        <f>(COUNTIF(Q3:Q102,"0")+Q1)</f>
        <v>7</v>
      </c>
    </row>
    <row r="2" spans="1:18" s="41" customFormat="1" ht="34.5" customHeight="1">
      <c r="A2" s="2" t="s">
        <v>197</v>
      </c>
      <c r="B2" s="3" t="s">
        <v>3</v>
      </c>
      <c r="C2" s="3" t="s">
        <v>557</v>
      </c>
      <c r="D2" s="3" t="s">
        <v>526</v>
      </c>
      <c r="E2" s="3" t="s">
        <v>134</v>
      </c>
      <c r="F2" s="3" t="s">
        <v>198</v>
      </c>
      <c r="G2" s="3" t="s">
        <v>199</v>
      </c>
      <c r="H2" s="3" t="s">
        <v>232</v>
      </c>
      <c r="I2" s="3" t="s">
        <v>234</v>
      </c>
      <c r="J2" s="3" t="s">
        <v>527</v>
      </c>
      <c r="K2" s="3" t="s">
        <v>523</v>
      </c>
      <c r="L2" s="71" t="s">
        <v>227</v>
      </c>
      <c r="M2" s="3" t="s">
        <v>228</v>
      </c>
      <c r="N2" s="3" t="s">
        <v>511</v>
      </c>
      <c r="O2" s="3" t="s">
        <v>122</v>
      </c>
      <c r="P2" s="2" t="s">
        <v>197</v>
      </c>
      <c r="Q2" s="2" t="s">
        <v>1676</v>
      </c>
      <c r="R2" s="2" t="s">
        <v>1690</v>
      </c>
    </row>
    <row r="3" spans="1:16" s="43" customFormat="1" ht="12.75">
      <c r="A3" s="89"/>
      <c r="B3" s="90"/>
      <c r="C3" s="91"/>
      <c r="D3" s="102"/>
      <c r="E3" s="90"/>
      <c r="F3" s="92"/>
      <c r="G3" s="92"/>
      <c r="H3" s="91"/>
      <c r="I3" s="93"/>
      <c r="J3" s="93"/>
      <c r="K3" s="94"/>
      <c r="L3" s="100"/>
      <c r="M3" s="95"/>
      <c r="N3" s="95"/>
      <c r="O3" s="95"/>
      <c r="P3" s="89"/>
    </row>
    <row r="4" spans="1:18" s="96" customFormat="1" ht="25.5">
      <c r="A4" s="84">
        <v>1.01</v>
      </c>
      <c r="B4" s="84" t="s">
        <v>312</v>
      </c>
      <c r="C4" s="84" t="s">
        <v>200</v>
      </c>
      <c r="D4" s="85">
        <v>2</v>
      </c>
      <c r="E4" s="84"/>
      <c r="F4" s="84" t="s">
        <v>120</v>
      </c>
      <c r="G4" s="88" t="s">
        <v>525</v>
      </c>
      <c r="H4" s="84" t="s">
        <v>326</v>
      </c>
      <c r="I4" s="84" t="s">
        <v>57</v>
      </c>
      <c r="J4" s="84" t="s">
        <v>524</v>
      </c>
      <c r="K4" s="85">
        <v>1</v>
      </c>
      <c r="L4" s="101">
        <v>21</v>
      </c>
      <c r="M4" s="84"/>
      <c r="N4" s="84"/>
      <c r="O4" s="84"/>
      <c r="P4" s="84">
        <v>1.01</v>
      </c>
      <c r="Q4" s="96">
        <v>1</v>
      </c>
      <c r="R4" s="96" t="s">
        <v>1680</v>
      </c>
    </row>
    <row r="5" spans="1:18" s="96" customFormat="1" ht="191.25">
      <c r="A5" s="84">
        <v>1.02</v>
      </c>
      <c r="B5" s="84" t="s">
        <v>137</v>
      </c>
      <c r="C5" s="84" t="s">
        <v>138</v>
      </c>
      <c r="D5" s="85">
        <v>2</v>
      </c>
      <c r="E5" s="84"/>
      <c r="F5" s="84" t="s">
        <v>229</v>
      </c>
      <c r="G5" s="88" t="s">
        <v>525</v>
      </c>
      <c r="H5" s="84" t="s">
        <v>314</v>
      </c>
      <c r="I5" s="84" t="s">
        <v>58</v>
      </c>
      <c r="J5" s="84" t="s">
        <v>524</v>
      </c>
      <c r="K5" s="85">
        <v>1</v>
      </c>
      <c r="L5" s="101" t="s">
        <v>533</v>
      </c>
      <c r="M5" s="84"/>
      <c r="N5" s="84"/>
      <c r="O5" s="84"/>
      <c r="P5" s="84">
        <v>1.02</v>
      </c>
      <c r="Q5" s="96">
        <v>1</v>
      </c>
      <c r="R5" s="96" t="s">
        <v>1691</v>
      </c>
    </row>
    <row r="6" spans="1:18" s="96" customFormat="1" ht="121.5" customHeight="1">
      <c r="A6" s="84">
        <v>1.03</v>
      </c>
      <c r="B6" s="84" t="s">
        <v>201</v>
      </c>
      <c r="C6" s="84" t="s">
        <v>231</v>
      </c>
      <c r="D6" s="85">
        <v>2</v>
      </c>
      <c r="E6" s="84" t="s">
        <v>1693</v>
      </c>
      <c r="F6" s="84" t="s">
        <v>75</v>
      </c>
      <c r="G6" s="88" t="s">
        <v>525</v>
      </c>
      <c r="H6" s="84" t="s">
        <v>508</v>
      </c>
      <c r="I6" s="84" t="s">
        <v>1668</v>
      </c>
      <c r="J6" s="84" t="s">
        <v>524</v>
      </c>
      <c r="K6" s="85">
        <v>1</v>
      </c>
      <c r="L6" s="101">
        <v>21</v>
      </c>
      <c r="M6" s="84"/>
      <c r="N6" s="84"/>
      <c r="O6" s="84"/>
      <c r="P6" s="84">
        <v>1.03</v>
      </c>
      <c r="Q6" s="96">
        <v>1</v>
      </c>
      <c r="R6" s="96" t="s">
        <v>1692</v>
      </c>
    </row>
    <row r="7" spans="1:18" s="96" customFormat="1" ht="78.75">
      <c r="A7" s="84">
        <v>1.04</v>
      </c>
      <c r="B7" s="84" t="s">
        <v>685</v>
      </c>
      <c r="C7" s="84" t="s">
        <v>509</v>
      </c>
      <c r="D7" s="85">
        <v>2</v>
      </c>
      <c r="E7" s="84"/>
      <c r="F7" s="84" t="s">
        <v>510</v>
      </c>
      <c r="G7" s="88" t="s">
        <v>525</v>
      </c>
      <c r="H7" s="84" t="s">
        <v>314</v>
      </c>
      <c r="I7" s="84" t="s">
        <v>1669</v>
      </c>
      <c r="J7" s="84" t="s">
        <v>524</v>
      </c>
      <c r="K7" s="85">
        <v>1</v>
      </c>
      <c r="L7" s="101" t="s">
        <v>534</v>
      </c>
      <c r="M7" s="84"/>
      <c r="N7" s="84"/>
      <c r="O7" s="84"/>
      <c r="P7" s="84">
        <v>1.04</v>
      </c>
      <c r="Q7" s="96">
        <v>1</v>
      </c>
      <c r="R7" s="96" t="s">
        <v>1681</v>
      </c>
    </row>
    <row r="8" spans="1:17" s="208" customFormat="1" ht="13.5" customHeight="1">
      <c r="A8" s="204">
        <v>1.05</v>
      </c>
      <c r="B8" s="204" t="s">
        <v>202</v>
      </c>
      <c r="C8" s="204" t="s">
        <v>139</v>
      </c>
      <c r="D8" s="205">
        <v>2</v>
      </c>
      <c r="E8" s="204"/>
      <c r="F8" s="204" t="s">
        <v>230</v>
      </c>
      <c r="G8" s="206" t="s">
        <v>525</v>
      </c>
      <c r="H8" s="204" t="s">
        <v>314</v>
      </c>
      <c r="I8" s="204" t="s">
        <v>293</v>
      </c>
      <c r="J8" s="204" t="s">
        <v>524</v>
      </c>
      <c r="K8" s="205">
        <v>2</v>
      </c>
      <c r="L8" s="207" t="s">
        <v>535</v>
      </c>
      <c r="M8" s="204"/>
      <c r="N8" s="204"/>
      <c r="O8" s="204"/>
      <c r="P8" s="204">
        <v>1.05</v>
      </c>
      <c r="Q8" s="208">
        <v>0</v>
      </c>
    </row>
    <row r="9" spans="1:17" s="208" customFormat="1" ht="13.5" customHeight="1">
      <c r="A9" s="204">
        <v>1.06</v>
      </c>
      <c r="B9" s="204" t="s">
        <v>203</v>
      </c>
      <c r="C9" s="204" t="s">
        <v>133</v>
      </c>
      <c r="D9" s="205">
        <v>1</v>
      </c>
      <c r="E9" s="204"/>
      <c r="F9" s="206" t="s">
        <v>525</v>
      </c>
      <c r="G9" s="206" t="s">
        <v>525</v>
      </c>
      <c r="H9" s="204" t="s">
        <v>147</v>
      </c>
      <c r="I9" s="204" t="s">
        <v>688</v>
      </c>
      <c r="J9" s="204" t="s">
        <v>528</v>
      </c>
      <c r="K9" s="205">
        <v>2</v>
      </c>
      <c r="L9" s="207"/>
      <c r="M9" s="204"/>
      <c r="N9" s="204"/>
      <c r="O9" s="204"/>
      <c r="P9" s="204">
        <v>1.06</v>
      </c>
      <c r="Q9" s="208">
        <v>0</v>
      </c>
    </row>
    <row r="10" spans="1:18" s="87" customFormat="1" ht="67.5">
      <c r="A10" s="84">
        <v>1.07</v>
      </c>
      <c r="B10" s="84" t="s">
        <v>522</v>
      </c>
      <c r="C10" s="84" t="s">
        <v>529</v>
      </c>
      <c r="D10" s="85">
        <v>2</v>
      </c>
      <c r="E10" s="84"/>
      <c r="F10" s="84" t="s">
        <v>1670</v>
      </c>
      <c r="G10" s="88" t="s">
        <v>1671</v>
      </c>
      <c r="H10" s="84" t="s">
        <v>507</v>
      </c>
      <c r="I10" s="84" t="s">
        <v>156</v>
      </c>
      <c r="J10" s="84" t="s">
        <v>524</v>
      </c>
      <c r="K10" s="85">
        <v>1</v>
      </c>
      <c r="L10" s="101" t="s">
        <v>536</v>
      </c>
      <c r="M10" s="84"/>
      <c r="N10" s="84"/>
      <c r="O10" s="84"/>
      <c r="P10" s="84">
        <v>1.07</v>
      </c>
      <c r="Q10" s="87">
        <v>1</v>
      </c>
      <c r="R10" s="87" t="s">
        <v>1686</v>
      </c>
    </row>
    <row r="11" spans="9:11" ht="12.75">
      <c r="I11" s="60"/>
      <c r="J11" s="60"/>
      <c r="K11" s="98"/>
    </row>
  </sheetData>
  <sheetProtection/>
  <mergeCells count="1">
    <mergeCell ref="A1:C1"/>
  </mergeCells>
  <printOptions/>
  <pageMargins left="0.25" right="0.16" top="0.69" bottom="0.62" header="0.26" footer="0.38"/>
  <pageSetup fitToHeight="2" fitToWidth="2" horizontalDpi="600" verticalDpi="600" orientation="landscape" paperSize="66" r:id="rId3"/>
  <headerFooter alignWithMargins="0">
    <oddHeader>&amp;LCataract National Audit Dataset v2.5 (Patient)</oddHeader>
    <oddFooter>&amp;LPatient&amp;RPage &amp;P of &amp;N</oddFooter>
  </headerFooter>
  <legacyDrawing r:id="rId2"/>
</worksheet>
</file>

<file path=xl/worksheets/sheet3.xml><?xml version="1.0" encoding="utf-8"?>
<worksheet xmlns="http://schemas.openxmlformats.org/spreadsheetml/2006/main" xmlns:r="http://schemas.openxmlformats.org/officeDocument/2006/relationships">
  <dimension ref="A1:R111"/>
  <sheetViews>
    <sheetView zoomScalePageLayoutView="0" workbookViewId="0" topLeftCell="A1">
      <pane xSplit="3" ySplit="3" topLeftCell="D34" activePane="bottomRight" state="frozen"/>
      <selection pane="topLeft" activeCell="D4" sqref="D4"/>
      <selection pane="topRight" activeCell="D4" sqref="D4"/>
      <selection pane="bottomLeft" activeCell="D4" sqref="D4"/>
      <selection pane="bottomRight" activeCell="A1" sqref="A1:C1"/>
    </sheetView>
  </sheetViews>
  <sheetFormatPr defaultColWidth="9.140625" defaultRowHeight="12.75"/>
  <cols>
    <col min="1" max="1" width="5.00390625" style="33" customWidth="1"/>
    <col min="2" max="2" width="20.421875" style="33" customWidth="1"/>
    <col min="3" max="3" width="36.7109375" style="13" customWidth="1"/>
    <col min="4" max="4" width="7.28125" style="106" customWidth="1"/>
    <col min="5" max="5" width="10.7109375" style="33" customWidth="1"/>
    <col min="6" max="6" width="10.421875" style="13" customWidth="1"/>
    <col min="7" max="7" width="10.8515625" style="13" customWidth="1"/>
    <col min="8" max="8" width="36.7109375" style="13" customWidth="1"/>
    <col min="9" max="9" width="23.7109375" style="21" customWidth="1"/>
    <col min="10" max="10" width="15.140625" style="21" customWidth="1"/>
    <col min="11" max="11" width="14.00390625" style="97" customWidth="1"/>
    <col min="12" max="12" width="8.28125" style="72" customWidth="1"/>
    <col min="13" max="14" width="8.28125" style="13" customWidth="1"/>
    <col min="15" max="15" width="8.28125" style="45" customWidth="1"/>
    <col min="16" max="16" width="5.00390625" style="33" customWidth="1"/>
    <col min="17" max="17" width="9.140625" style="13" customWidth="1"/>
    <col min="18" max="18" width="14.00390625" style="13" customWidth="1"/>
    <col min="19" max="16384" width="9.140625" style="13" customWidth="1"/>
  </cols>
  <sheetData>
    <row r="1" spans="1:18" s="246" customFormat="1" ht="29.25" customHeight="1">
      <c r="A1" s="261" t="str">
        <f>Patient!$A$1</f>
        <v>Royal College of Ophthalmologists 
Minimum Cataract National Data Set, Version 2.1</v>
      </c>
      <c r="B1" s="261"/>
      <c r="C1" s="261"/>
      <c r="D1" s="267" t="s">
        <v>551</v>
      </c>
      <c r="E1" s="267"/>
      <c r="F1" s="249"/>
      <c r="K1" s="247"/>
      <c r="L1" s="250"/>
      <c r="Q1" s="246">
        <f>SUM(Q3:Q102)</f>
        <v>11</v>
      </c>
      <c r="R1" s="246">
        <f>(COUNTIF(Q3:Q102,"0")+Q1)</f>
        <v>34</v>
      </c>
    </row>
    <row r="2" spans="1:18" s="41" customFormat="1" ht="34.5" customHeight="1">
      <c r="A2" s="2" t="s">
        <v>197</v>
      </c>
      <c r="B2" s="3" t="s">
        <v>3</v>
      </c>
      <c r="C2" s="3"/>
      <c r="D2" s="3" t="s">
        <v>526</v>
      </c>
      <c r="E2" s="3" t="s">
        <v>134</v>
      </c>
      <c r="F2" s="3" t="s">
        <v>198</v>
      </c>
      <c r="G2" s="3" t="s">
        <v>199</v>
      </c>
      <c r="H2" s="3" t="s">
        <v>232</v>
      </c>
      <c r="I2" s="3" t="s">
        <v>234</v>
      </c>
      <c r="J2" s="3" t="s">
        <v>527</v>
      </c>
      <c r="K2" s="3" t="s">
        <v>523</v>
      </c>
      <c r="L2" s="71" t="s">
        <v>227</v>
      </c>
      <c r="M2" s="3" t="s">
        <v>228</v>
      </c>
      <c r="N2" s="3" t="s">
        <v>511</v>
      </c>
      <c r="O2" s="3" t="s">
        <v>122</v>
      </c>
      <c r="P2" s="2" t="s">
        <v>197</v>
      </c>
      <c r="Q2" s="2" t="s">
        <v>1676</v>
      </c>
      <c r="R2" s="2" t="s">
        <v>1690</v>
      </c>
    </row>
    <row r="3" spans="1:16" s="8" customFormat="1" ht="12" customHeight="1">
      <c r="A3" s="139"/>
      <c r="B3" s="139"/>
      <c r="C3" s="140"/>
      <c r="D3" s="110"/>
      <c r="E3" s="139"/>
      <c r="H3" s="140"/>
      <c r="I3" s="141"/>
      <c r="J3" s="142"/>
      <c r="K3" s="143"/>
      <c r="L3" s="144"/>
      <c r="M3" s="145"/>
      <c r="N3" s="145"/>
      <c r="O3" s="146"/>
      <c r="P3" s="139"/>
    </row>
    <row r="4" spans="1:18" s="116" customFormat="1" ht="36.75" customHeight="1">
      <c r="A4" s="59">
        <v>2.01</v>
      </c>
      <c r="B4" s="84" t="s">
        <v>513</v>
      </c>
      <c r="C4" s="84" t="s">
        <v>512</v>
      </c>
      <c r="D4" s="85">
        <v>1</v>
      </c>
      <c r="E4" s="59"/>
      <c r="F4" s="88" t="s">
        <v>525</v>
      </c>
      <c r="G4" s="88" t="s">
        <v>525</v>
      </c>
      <c r="H4" s="10" t="s">
        <v>297</v>
      </c>
      <c r="I4" s="114" t="s">
        <v>251</v>
      </c>
      <c r="J4" s="84" t="s">
        <v>524</v>
      </c>
      <c r="K4" s="85">
        <v>1</v>
      </c>
      <c r="L4" s="107"/>
      <c r="M4" s="147"/>
      <c r="N4" s="147"/>
      <c r="O4" s="44"/>
      <c r="P4" s="59">
        <v>2.01</v>
      </c>
      <c r="Q4" s="43">
        <v>1</v>
      </c>
      <c r="R4" s="43"/>
    </row>
    <row r="5" spans="1:17" s="214" customFormat="1" ht="11.25" customHeight="1">
      <c r="A5" s="209">
        <v>2.02</v>
      </c>
      <c r="B5" s="204" t="s">
        <v>581</v>
      </c>
      <c r="C5" s="204" t="s">
        <v>59</v>
      </c>
      <c r="D5" s="205">
        <v>1</v>
      </c>
      <c r="E5" s="209"/>
      <c r="F5" s="206" t="s">
        <v>525</v>
      </c>
      <c r="G5" s="206" t="s">
        <v>525</v>
      </c>
      <c r="H5" s="210" t="s">
        <v>242</v>
      </c>
      <c r="I5" s="204" t="s">
        <v>349</v>
      </c>
      <c r="J5" s="204" t="s">
        <v>524</v>
      </c>
      <c r="K5" s="205">
        <v>1</v>
      </c>
      <c r="L5" s="212" t="s">
        <v>543</v>
      </c>
      <c r="M5" s="213"/>
      <c r="N5" s="213"/>
      <c r="O5" s="213"/>
      <c r="P5" s="209">
        <v>2.02</v>
      </c>
      <c r="Q5" s="214">
        <v>0</v>
      </c>
    </row>
    <row r="6" spans="1:18" s="116" customFormat="1" ht="78.75">
      <c r="A6" s="59">
        <v>2.03</v>
      </c>
      <c r="B6" s="84" t="s">
        <v>537</v>
      </c>
      <c r="C6" s="84" t="s">
        <v>538</v>
      </c>
      <c r="D6" s="85">
        <v>1</v>
      </c>
      <c r="E6" s="251"/>
      <c r="F6" s="88" t="s">
        <v>525</v>
      </c>
      <c r="G6" s="88" t="s">
        <v>525</v>
      </c>
      <c r="H6" s="10" t="s">
        <v>514</v>
      </c>
      <c r="I6" s="114" t="s">
        <v>540</v>
      </c>
      <c r="J6" s="84" t="s">
        <v>524</v>
      </c>
      <c r="K6" s="85">
        <v>1</v>
      </c>
      <c r="L6" s="107" t="s">
        <v>544</v>
      </c>
      <c r="M6" s="147"/>
      <c r="N6" s="147"/>
      <c r="O6" s="44"/>
      <c r="P6" s="59">
        <v>2.03</v>
      </c>
      <c r="Q6" s="43">
        <v>1</v>
      </c>
      <c r="R6" s="43" t="s">
        <v>1678</v>
      </c>
    </row>
    <row r="7" spans="1:18" s="115" customFormat="1" ht="202.5">
      <c r="A7" s="138">
        <v>2.04</v>
      </c>
      <c r="B7" s="84" t="s">
        <v>560</v>
      </c>
      <c r="C7" s="84" t="s">
        <v>558</v>
      </c>
      <c r="D7" s="85">
        <v>1</v>
      </c>
      <c r="E7" s="138"/>
      <c r="F7" s="88" t="s">
        <v>525</v>
      </c>
      <c r="G7" s="88" t="s">
        <v>525</v>
      </c>
      <c r="H7" s="84" t="s">
        <v>539</v>
      </c>
      <c r="I7" s="103" t="s">
        <v>559</v>
      </c>
      <c r="J7" s="38" t="s">
        <v>333</v>
      </c>
      <c r="K7" s="85">
        <v>1</v>
      </c>
      <c r="L7" s="107" t="s">
        <v>544</v>
      </c>
      <c r="M7" s="22"/>
      <c r="N7" s="22"/>
      <c r="O7" s="22"/>
      <c r="P7" s="138">
        <v>2.04</v>
      </c>
      <c r="Q7" s="43">
        <v>1</v>
      </c>
      <c r="R7" s="43" t="s">
        <v>1699</v>
      </c>
    </row>
    <row r="8" spans="1:18" s="43" customFormat="1" ht="67.5">
      <c r="A8" s="59">
        <v>2.05</v>
      </c>
      <c r="B8" s="111" t="s">
        <v>565</v>
      </c>
      <c r="C8" s="18" t="s">
        <v>113</v>
      </c>
      <c r="D8" s="105">
        <v>1</v>
      </c>
      <c r="E8" s="251" t="s">
        <v>1694</v>
      </c>
      <c r="F8" s="88" t="s">
        <v>525</v>
      </c>
      <c r="G8" s="88" t="s">
        <v>525</v>
      </c>
      <c r="H8" s="112" t="s">
        <v>299</v>
      </c>
      <c r="I8" s="148" t="s">
        <v>311</v>
      </c>
      <c r="J8" s="84" t="s">
        <v>524</v>
      </c>
      <c r="K8" s="105">
        <v>1</v>
      </c>
      <c r="L8" s="107" t="s">
        <v>544</v>
      </c>
      <c r="M8" s="117"/>
      <c r="N8" s="117"/>
      <c r="O8" s="117"/>
      <c r="P8" s="59">
        <v>2.05</v>
      </c>
      <c r="Q8" s="43">
        <v>1</v>
      </c>
      <c r="R8" s="43" t="s">
        <v>1679</v>
      </c>
    </row>
    <row r="9" spans="1:18" s="43" customFormat="1" ht="67.5">
      <c r="A9" s="59">
        <v>2.06</v>
      </c>
      <c r="B9" s="111" t="s">
        <v>568</v>
      </c>
      <c r="C9" s="9" t="s">
        <v>114</v>
      </c>
      <c r="D9" s="85">
        <v>1</v>
      </c>
      <c r="E9" s="251" t="s">
        <v>1694</v>
      </c>
      <c r="F9" s="88" t="s">
        <v>525</v>
      </c>
      <c r="G9" s="88" t="s">
        <v>525</v>
      </c>
      <c r="H9" s="10" t="s">
        <v>300</v>
      </c>
      <c r="I9" s="38" t="s">
        <v>311</v>
      </c>
      <c r="J9" s="84" t="s">
        <v>524</v>
      </c>
      <c r="K9" s="85">
        <v>1</v>
      </c>
      <c r="L9" s="101" t="s">
        <v>544</v>
      </c>
      <c r="M9" s="44"/>
      <c r="N9" s="44"/>
      <c r="O9" s="44"/>
      <c r="P9" s="59">
        <v>2.06</v>
      </c>
      <c r="Q9" s="43">
        <v>1</v>
      </c>
      <c r="R9" s="43" t="s">
        <v>1679</v>
      </c>
    </row>
    <row r="10" spans="1:17" s="214" customFormat="1" ht="12" customHeight="1">
      <c r="A10" s="209">
        <v>2.07</v>
      </c>
      <c r="B10" s="204" t="s">
        <v>564</v>
      </c>
      <c r="C10" s="204" t="s">
        <v>332</v>
      </c>
      <c r="D10" s="205">
        <v>1</v>
      </c>
      <c r="E10" s="209"/>
      <c r="F10" s="206" t="s">
        <v>525</v>
      </c>
      <c r="G10" s="206" t="s">
        <v>525</v>
      </c>
      <c r="H10" s="210" t="s">
        <v>330</v>
      </c>
      <c r="I10" s="215" t="s">
        <v>651</v>
      </c>
      <c r="J10" s="204" t="s">
        <v>524</v>
      </c>
      <c r="K10" s="205">
        <v>1</v>
      </c>
      <c r="L10" s="207" t="s">
        <v>305</v>
      </c>
      <c r="M10" s="213"/>
      <c r="N10" s="213"/>
      <c r="O10" s="213"/>
      <c r="P10" s="209">
        <v>2.07</v>
      </c>
      <c r="Q10" s="214">
        <v>0</v>
      </c>
    </row>
    <row r="11" spans="1:17" s="214" customFormat="1" ht="12" customHeight="1">
      <c r="A11" s="209">
        <v>2.08</v>
      </c>
      <c r="B11" s="210" t="s">
        <v>563</v>
      </c>
      <c r="C11" s="210" t="s">
        <v>561</v>
      </c>
      <c r="D11" s="205">
        <v>1</v>
      </c>
      <c r="E11" s="209"/>
      <c r="F11" s="206" t="s">
        <v>525</v>
      </c>
      <c r="G11" s="206" t="s">
        <v>525</v>
      </c>
      <c r="H11" s="210" t="s">
        <v>331</v>
      </c>
      <c r="I11" s="216" t="s">
        <v>578</v>
      </c>
      <c r="J11" s="217" t="s">
        <v>334</v>
      </c>
      <c r="K11" s="205">
        <v>1</v>
      </c>
      <c r="L11" s="207" t="s">
        <v>305</v>
      </c>
      <c r="M11" s="213"/>
      <c r="N11" s="213"/>
      <c r="O11" s="213"/>
      <c r="P11" s="209">
        <v>2.08</v>
      </c>
      <c r="Q11" s="214">
        <v>0</v>
      </c>
    </row>
    <row r="12" spans="1:17" s="214" customFormat="1" ht="12" customHeight="1">
      <c r="A12" s="209">
        <v>2.09</v>
      </c>
      <c r="B12" s="218" t="s">
        <v>566</v>
      </c>
      <c r="C12" s="204" t="s">
        <v>335</v>
      </c>
      <c r="D12" s="205">
        <v>1</v>
      </c>
      <c r="E12" s="209"/>
      <c r="F12" s="206" t="s">
        <v>525</v>
      </c>
      <c r="G12" s="206" t="s">
        <v>525</v>
      </c>
      <c r="H12" s="210" t="s">
        <v>299</v>
      </c>
      <c r="I12" s="211" t="s">
        <v>311</v>
      </c>
      <c r="J12" s="204" t="s">
        <v>524</v>
      </c>
      <c r="K12" s="205">
        <v>1</v>
      </c>
      <c r="L12" s="207" t="s">
        <v>305</v>
      </c>
      <c r="M12" s="213"/>
      <c r="N12" s="213"/>
      <c r="O12" s="213"/>
      <c r="P12" s="209">
        <v>2.09</v>
      </c>
      <c r="Q12" s="214">
        <v>0</v>
      </c>
    </row>
    <row r="13" spans="1:17" s="214" customFormat="1" ht="12" customHeight="1">
      <c r="A13" s="209">
        <v>2.1</v>
      </c>
      <c r="B13" s="218" t="s">
        <v>567</v>
      </c>
      <c r="C13" s="204" t="s">
        <v>336</v>
      </c>
      <c r="D13" s="205">
        <v>1</v>
      </c>
      <c r="E13" s="209"/>
      <c r="F13" s="206" t="s">
        <v>525</v>
      </c>
      <c r="G13" s="206" t="s">
        <v>525</v>
      </c>
      <c r="H13" s="210" t="s">
        <v>300</v>
      </c>
      <c r="I13" s="211" t="s">
        <v>311</v>
      </c>
      <c r="J13" s="204" t="s">
        <v>524</v>
      </c>
      <c r="K13" s="205">
        <v>1</v>
      </c>
      <c r="L13" s="207" t="s">
        <v>305</v>
      </c>
      <c r="M13" s="213"/>
      <c r="N13" s="213"/>
      <c r="O13" s="213"/>
      <c r="P13" s="209">
        <v>2.1</v>
      </c>
      <c r="Q13" s="214">
        <v>0</v>
      </c>
    </row>
    <row r="14" spans="1:17" s="214" customFormat="1" ht="12" customHeight="1">
      <c r="A14" s="209">
        <v>2.11</v>
      </c>
      <c r="B14" s="204" t="s">
        <v>60</v>
      </c>
      <c r="C14" s="204" t="s">
        <v>562</v>
      </c>
      <c r="D14" s="205">
        <v>1</v>
      </c>
      <c r="E14" s="209"/>
      <c r="F14" s="206" t="s">
        <v>525</v>
      </c>
      <c r="G14" s="206" t="s">
        <v>525</v>
      </c>
      <c r="H14" s="210" t="s">
        <v>61</v>
      </c>
      <c r="I14" s="211" t="s">
        <v>547</v>
      </c>
      <c r="J14" s="204" t="s">
        <v>524</v>
      </c>
      <c r="K14" s="205">
        <v>1</v>
      </c>
      <c r="L14" s="207" t="s">
        <v>545</v>
      </c>
      <c r="M14" s="213"/>
      <c r="N14" s="213"/>
      <c r="O14" s="213"/>
      <c r="P14" s="209">
        <v>2.11</v>
      </c>
      <c r="Q14" s="214">
        <v>0</v>
      </c>
    </row>
    <row r="15" spans="1:17" s="214" customFormat="1" ht="12" customHeight="1">
      <c r="A15" s="209">
        <v>2.12</v>
      </c>
      <c r="B15" s="204" t="s">
        <v>570</v>
      </c>
      <c r="C15" s="204" t="s">
        <v>569</v>
      </c>
      <c r="D15" s="205">
        <v>1</v>
      </c>
      <c r="E15" s="209"/>
      <c r="F15" s="206" t="s">
        <v>525</v>
      </c>
      <c r="G15" s="206" t="s">
        <v>525</v>
      </c>
      <c r="H15" s="210" t="s">
        <v>236</v>
      </c>
      <c r="I15" s="211" t="s">
        <v>107</v>
      </c>
      <c r="J15" s="204" t="s">
        <v>524</v>
      </c>
      <c r="K15" s="205">
        <v>1</v>
      </c>
      <c r="L15" s="207" t="s">
        <v>545</v>
      </c>
      <c r="M15" s="213"/>
      <c r="N15" s="213"/>
      <c r="O15" s="213"/>
      <c r="P15" s="209">
        <v>2.12</v>
      </c>
      <c r="Q15" s="214">
        <v>0</v>
      </c>
    </row>
    <row r="16" spans="1:17" s="214" customFormat="1" ht="12" customHeight="1">
      <c r="A16" s="209">
        <v>2.13</v>
      </c>
      <c r="B16" s="204" t="s">
        <v>571</v>
      </c>
      <c r="C16" s="204" t="s">
        <v>579</v>
      </c>
      <c r="D16" s="205">
        <v>1</v>
      </c>
      <c r="E16" s="209"/>
      <c r="F16" s="206" t="s">
        <v>525</v>
      </c>
      <c r="G16" s="206" t="s">
        <v>525</v>
      </c>
      <c r="H16" s="210" t="s">
        <v>236</v>
      </c>
      <c r="I16" s="211" t="s">
        <v>107</v>
      </c>
      <c r="J16" s="204" t="s">
        <v>524</v>
      </c>
      <c r="K16" s="205">
        <v>1</v>
      </c>
      <c r="L16" s="207" t="s">
        <v>545</v>
      </c>
      <c r="M16" s="213"/>
      <c r="N16" s="213"/>
      <c r="O16" s="213"/>
      <c r="P16" s="209">
        <v>2.13</v>
      </c>
      <c r="Q16" s="214">
        <v>0</v>
      </c>
    </row>
    <row r="17" spans="1:17" s="214" customFormat="1" ht="12" customHeight="1">
      <c r="A17" s="209">
        <v>2.14</v>
      </c>
      <c r="B17" s="204" t="s">
        <v>572</v>
      </c>
      <c r="C17" s="204" t="s">
        <v>580</v>
      </c>
      <c r="D17" s="205">
        <v>1</v>
      </c>
      <c r="E17" s="209"/>
      <c r="F17" s="206" t="s">
        <v>525</v>
      </c>
      <c r="G17" s="206" t="s">
        <v>525</v>
      </c>
      <c r="H17" s="210" t="s">
        <v>236</v>
      </c>
      <c r="I17" s="211" t="s">
        <v>302</v>
      </c>
      <c r="J17" s="204" t="s">
        <v>524</v>
      </c>
      <c r="K17" s="205">
        <v>1</v>
      </c>
      <c r="L17" s="207" t="s">
        <v>545</v>
      </c>
      <c r="M17" s="213"/>
      <c r="N17" s="213"/>
      <c r="O17" s="213"/>
      <c r="P17" s="209">
        <v>2.14</v>
      </c>
      <c r="Q17" s="214">
        <v>0</v>
      </c>
    </row>
    <row r="18" spans="1:17" s="214" customFormat="1" ht="12" customHeight="1">
      <c r="A18" s="209">
        <v>2.15</v>
      </c>
      <c r="B18" s="204" t="s">
        <v>573</v>
      </c>
      <c r="C18" s="204" t="s">
        <v>582</v>
      </c>
      <c r="D18" s="205">
        <v>1</v>
      </c>
      <c r="E18" s="209"/>
      <c r="F18" s="206" t="s">
        <v>525</v>
      </c>
      <c r="G18" s="206" t="s">
        <v>525</v>
      </c>
      <c r="H18" s="210" t="s">
        <v>236</v>
      </c>
      <c r="I18" s="211" t="s">
        <v>108</v>
      </c>
      <c r="J18" s="204" t="s">
        <v>524</v>
      </c>
      <c r="K18" s="205">
        <v>1</v>
      </c>
      <c r="L18" s="207" t="s">
        <v>545</v>
      </c>
      <c r="M18" s="213"/>
      <c r="N18" s="213"/>
      <c r="O18" s="213"/>
      <c r="P18" s="209">
        <v>2.15</v>
      </c>
      <c r="Q18" s="214">
        <v>0</v>
      </c>
    </row>
    <row r="19" spans="1:17" s="214" customFormat="1" ht="12" customHeight="1">
      <c r="A19" s="209">
        <v>2.16</v>
      </c>
      <c r="B19" s="204" t="s">
        <v>574</v>
      </c>
      <c r="C19" s="204" t="s">
        <v>583</v>
      </c>
      <c r="D19" s="205">
        <v>1</v>
      </c>
      <c r="E19" s="209"/>
      <c r="F19" s="206" t="s">
        <v>525</v>
      </c>
      <c r="G19" s="206" t="s">
        <v>525</v>
      </c>
      <c r="H19" s="210" t="s">
        <v>237</v>
      </c>
      <c r="I19" s="211" t="s">
        <v>107</v>
      </c>
      <c r="J19" s="204" t="s">
        <v>524</v>
      </c>
      <c r="K19" s="205">
        <v>1</v>
      </c>
      <c r="L19" s="207" t="s">
        <v>545</v>
      </c>
      <c r="M19" s="213"/>
      <c r="N19" s="213"/>
      <c r="O19" s="213"/>
      <c r="P19" s="209">
        <v>2.16</v>
      </c>
      <c r="Q19" s="214">
        <v>0</v>
      </c>
    </row>
    <row r="20" spans="1:17" s="214" customFormat="1" ht="12" customHeight="1">
      <c r="A20" s="209">
        <v>2.17</v>
      </c>
      <c r="B20" s="204" t="s">
        <v>575</v>
      </c>
      <c r="C20" s="204" t="s">
        <v>584</v>
      </c>
      <c r="D20" s="205">
        <v>1</v>
      </c>
      <c r="E20" s="209"/>
      <c r="F20" s="206" t="s">
        <v>525</v>
      </c>
      <c r="G20" s="206" t="s">
        <v>525</v>
      </c>
      <c r="H20" s="210" t="s">
        <v>237</v>
      </c>
      <c r="I20" s="211" t="s">
        <v>107</v>
      </c>
      <c r="J20" s="204" t="s">
        <v>524</v>
      </c>
      <c r="K20" s="205">
        <v>1</v>
      </c>
      <c r="L20" s="207" t="s">
        <v>545</v>
      </c>
      <c r="M20" s="213"/>
      <c r="N20" s="213"/>
      <c r="O20" s="213"/>
      <c r="P20" s="209">
        <v>2.17</v>
      </c>
      <c r="Q20" s="214">
        <v>0</v>
      </c>
    </row>
    <row r="21" spans="1:17" s="214" customFormat="1" ht="12" customHeight="1">
      <c r="A21" s="209">
        <v>2.18</v>
      </c>
      <c r="B21" s="204" t="s">
        <v>576</v>
      </c>
      <c r="C21" s="204" t="s">
        <v>585</v>
      </c>
      <c r="D21" s="205">
        <v>1</v>
      </c>
      <c r="E21" s="209"/>
      <c r="F21" s="206" t="s">
        <v>525</v>
      </c>
      <c r="G21" s="206" t="s">
        <v>525</v>
      </c>
      <c r="H21" s="210" t="s">
        <v>237</v>
      </c>
      <c r="I21" s="211" t="s">
        <v>302</v>
      </c>
      <c r="J21" s="204" t="s">
        <v>524</v>
      </c>
      <c r="K21" s="205">
        <v>1</v>
      </c>
      <c r="L21" s="207" t="s">
        <v>545</v>
      </c>
      <c r="M21" s="213"/>
      <c r="N21" s="213"/>
      <c r="O21" s="213"/>
      <c r="P21" s="209">
        <v>2.18</v>
      </c>
      <c r="Q21" s="214">
        <v>0</v>
      </c>
    </row>
    <row r="22" spans="1:17" s="214" customFormat="1" ht="12" customHeight="1">
      <c r="A22" s="209">
        <v>2.19</v>
      </c>
      <c r="B22" s="204" t="s">
        <v>577</v>
      </c>
      <c r="C22" s="204" t="s">
        <v>586</v>
      </c>
      <c r="D22" s="205">
        <v>1</v>
      </c>
      <c r="E22" s="209"/>
      <c r="F22" s="206" t="s">
        <v>525</v>
      </c>
      <c r="G22" s="206" t="s">
        <v>525</v>
      </c>
      <c r="H22" s="210" t="s">
        <v>237</v>
      </c>
      <c r="I22" s="211" t="s">
        <v>109</v>
      </c>
      <c r="J22" s="204" t="s">
        <v>524</v>
      </c>
      <c r="K22" s="205">
        <v>1</v>
      </c>
      <c r="L22" s="207" t="s">
        <v>545</v>
      </c>
      <c r="M22" s="213"/>
      <c r="N22" s="213"/>
      <c r="O22" s="213"/>
      <c r="P22" s="209">
        <v>2.19</v>
      </c>
      <c r="Q22" s="214">
        <v>0</v>
      </c>
    </row>
    <row r="23" spans="1:18" s="43" customFormat="1" ht="220.5" customHeight="1">
      <c r="A23" s="59">
        <v>2.2</v>
      </c>
      <c r="B23" s="119" t="s">
        <v>204</v>
      </c>
      <c r="C23" s="10" t="s">
        <v>515</v>
      </c>
      <c r="D23" s="85">
        <v>1</v>
      </c>
      <c r="E23" s="149"/>
      <c r="F23" s="88" t="s">
        <v>525</v>
      </c>
      <c r="G23" s="88" t="s">
        <v>525</v>
      </c>
      <c r="H23" s="135" t="s">
        <v>588</v>
      </c>
      <c r="I23" s="150" t="s">
        <v>587</v>
      </c>
      <c r="J23" s="84" t="s">
        <v>1695</v>
      </c>
      <c r="K23" s="85">
        <v>1</v>
      </c>
      <c r="L23" s="68"/>
      <c r="M23" s="136"/>
      <c r="N23" s="151"/>
      <c r="O23" s="37"/>
      <c r="P23" s="59">
        <v>2.2</v>
      </c>
      <c r="Q23" s="43">
        <v>1</v>
      </c>
      <c r="R23" s="43" t="s">
        <v>1696</v>
      </c>
    </row>
    <row r="24" spans="1:17" s="214" customFormat="1" ht="12" customHeight="1">
      <c r="A24" s="209">
        <v>2.21</v>
      </c>
      <c r="B24" s="217" t="s">
        <v>205</v>
      </c>
      <c r="C24" s="210" t="s">
        <v>146</v>
      </c>
      <c r="D24" s="205">
        <v>1</v>
      </c>
      <c r="E24" s="219"/>
      <c r="F24" s="206" t="s">
        <v>525</v>
      </c>
      <c r="G24" s="206" t="s">
        <v>525</v>
      </c>
      <c r="H24" s="210" t="s">
        <v>316</v>
      </c>
      <c r="I24" s="217" t="s">
        <v>605</v>
      </c>
      <c r="J24" s="217" t="s">
        <v>528</v>
      </c>
      <c r="K24" s="205">
        <v>2</v>
      </c>
      <c r="L24" s="207"/>
      <c r="M24" s="220"/>
      <c r="N24" s="220"/>
      <c r="O24" s="205"/>
      <c r="P24" s="209">
        <v>2.21</v>
      </c>
      <c r="Q24" s="214">
        <v>0</v>
      </c>
    </row>
    <row r="25" spans="1:18" s="43" customFormat="1" ht="74.25" customHeight="1">
      <c r="A25" s="59">
        <v>2.22</v>
      </c>
      <c r="B25" s="119" t="s">
        <v>1674</v>
      </c>
      <c r="C25" s="10" t="s">
        <v>591</v>
      </c>
      <c r="D25" s="85">
        <v>1</v>
      </c>
      <c r="E25" s="149"/>
      <c r="F25" s="88" t="s">
        <v>525</v>
      </c>
      <c r="G25" s="88" t="s">
        <v>525</v>
      </c>
      <c r="H25" s="135" t="s">
        <v>554</v>
      </c>
      <c r="I25" s="150" t="s">
        <v>589</v>
      </c>
      <c r="J25" s="150" t="s">
        <v>12</v>
      </c>
      <c r="K25" s="85">
        <v>1</v>
      </c>
      <c r="L25" s="68"/>
      <c r="M25" s="136"/>
      <c r="N25" s="151"/>
      <c r="O25" s="37"/>
      <c r="P25" s="59">
        <v>2.22</v>
      </c>
      <c r="Q25" s="43">
        <v>1</v>
      </c>
      <c r="R25" s="43" t="s">
        <v>1688</v>
      </c>
    </row>
    <row r="26" spans="1:17" s="214" customFormat="1" ht="12" customHeight="1">
      <c r="A26" s="209">
        <v>2.23</v>
      </c>
      <c r="B26" s="210" t="s">
        <v>62</v>
      </c>
      <c r="C26" s="210" t="s">
        <v>592</v>
      </c>
      <c r="D26" s="205">
        <v>1</v>
      </c>
      <c r="E26" s="219"/>
      <c r="F26" s="206" t="s">
        <v>525</v>
      </c>
      <c r="G26" s="206" t="s">
        <v>525</v>
      </c>
      <c r="H26" s="210" t="s">
        <v>554</v>
      </c>
      <c r="I26" s="210" t="s">
        <v>593</v>
      </c>
      <c r="J26" s="217" t="s">
        <v>12</v>
      </c>
      <c r="K26" s="205">
        <v>1</v>
      </c>
      <c r="L26" s="207"/>
      <c r="M26" s="220"/>
      <c r="N26" s="220"/>
      <c r="O26" s="205"/>
      <c r="P26" s="209">
        <v>2.23</v>
      </c>
      <c r="Q26" s="214">
        <v>0</v>
      </c>
    </row>
    <row r="27" spans="1:17" s="214" customFormat="1" ht="12" customHeight="1">
      <c r="A27" s="271">
        <v>2.24</v>
      </c>
      <c r="B27" s="218" t="s">
        <v>63</v>
      </c>
      <c r="C27" s="218" t="s">
        <v>66</v>
      </c>
      <c r="D27" s="221">
        <v>1</v>
      </c>
      <c r="E27" s="262"/>
      <c r="F27" s="206" t="s">
        <v>525</v>
      </c>
      <c r="G27" s="206" t="s">
        <v>525</v>
      </c>
      <c r="H27" s="268" t="s">
        <v>554</v>
      </c>
      <c r="I27" s="216" t="s">
        <v>555</v>
      </c>
      <c r="J27" s="269" t="s">
        <v>524</v>
      </c>
      <c r="K27" s="272">
        <v>1</v>
      </c>
      <c r="L27" s="263"/>
      <c r="M27" s="222"/>
      <c r="N27" s="222"/>
      <c r="O27" s="223"/>
      <c r="P27" s="271">
        <v>2.24</v>
      </c>
      <c r="Q27" s="214">
        <v>0</v>
      </c>
    </row>
    <row r="28" spans="1:17" s="214" customFormat="1" ht="12" customHeight="1">
      <c r="A28" s="271"/>
      <c r="B28" s="218" t="s">
        <v>64</v>
      </c>
      <c r="C28" s="218" t="s">
        <v>65</v>
      </c>
      <c r="D28" s="221">
        <v>1</v>
      </c>
      <c r="E28" s="262"/>
      <c r="F28" s="206" t="s">
        <v>525</v>
      </c>
      <c r="G28" s="206" t="s">
        <v>525</v>
      </c>
      <c r="H28" s="268"/>
      <c r="I28" s="216" t="s">
        <v>556</v>
      </c>
      <c r="J28" s="269"/>
      <c r="K28" s="272"/>
      <c r="L28" s="263"/>
      <c r="M28" s="222"/>
      <c r="N28" s="222"/>
      <c r="O28" s="223"/>
      <c r="P28" s="271"/>
      <c r="Q28" s="214">
        <v>0</v>
      </c>
    </row>
    <row r="29" spans="1:17" s="214" customFormat="1" ht="12.75" customHeight="1">
      <c r="A29" s="271"/>
      <c r="B29" s="223" t="s">
        <v>67</v>
      </c>
      <c r="C29" s="218" t="s">
        <v>553</v>
      </c>
      <c r="D29" s="221">
        <v>3</v>
      </c>
      <c r="E29" s="209" t="s">
        <v>1675</v>
      </c>
      <c r="F29" s="206" t="s">
        <v>525</v>
      </c>
      <c r="G29" s="206" t="s">
        <v>525</v>
      </c>
      <c r="H29" s="268"/>
      <c r="I29" s="216" t="s">
        <v>590</v>
      </c>
      <c r="J29" s="269"/>
      <c r="K29" s="272"/>
      <c r="L29" s="263"/>
      <c r="M29" s="222"/>
      <c r="N29" s="222"/>
      <c r="O29" s="223"/>
      <c r="P29" s="271"/>
      <c r="Q29" s="214">
        <v>0</v>
      </c>
    </row>
    <row r="30" spans="1:17" s="214" customFormat="1" ht="12" customHeight="1">
      <c r="A30" s="270">
        <v>2.25</v>
      </c>
      <c r="B30" s="204" t="s">
        <v>323</v>
      </c>
      <c r="C30" s="204" t="s">
        <v>670</v>
      </c>
      <c r="D30" s="205" t="s">
        <v>687</v>
      </c>
      <c r="E30" s="219"/>
      <c r="F30" s="206" t="s">
        <v>525</v>
      </c>
      <c r="G30" s="206" t="s">
        <v>525</v>
      </c>
      <c r="H30" s="266" t="s">
        <v>598</v>
      </c>
      <c r="I30" s="211" t="s">
        <v>669</v>
      </c>
      <c r="J30" s="264" t="s">
        <v>603</v>
      </c>
      <c r="K30" s="273">
        <v>1</v>
      </c>
      <c r="L30" s="274"/>
      <c r="M30" s="213"/>
      <c r="N30" s="213"/>
      <c r="O30" s="210"/>
      <c r="P30" s="270">
        <v>2.25</v>
      </c>
      <c r="Q30" s="214">
        <v>0</v>
      </c>
    </row>
    <row r="31" spans="1:17" s="214" customFormat="1" ht="12" customHeight="1">
      <c r="A31" s="270"/>
      <c r="B31" s="204" t="s">
        <v>596</v>
      </c>
      <c r="C31" s="204" t="s">
        <v>594</v>
      </c>
      <c r="D31" s="205">
        <v>3</v>
      </c>
      <c r="E31" s="219" t="s">
        <v>686</v>
      </c>
      <c r="F31" s="206" t="s">
        <v>525</v>
      </c>
      <c r="G31" s="206" t="s">
        <v>525</v>
      </c>
      <c r="H31" s="266"/>
      <c r="I31" s="211" t="s">
        <v>599</v>
      </c>
      <c r="J31" s="265"/>
      <c r="K31" s="273"/>
      <c r="L31" s="274"/>
      <c r="M31" s="213"/>
      <c r="N31" s="213"/>
      <c r="O31" s="210"/>
      <c r="P31" s="270"/>
      <c r="Q31" s="214">
        <v>0</v>
      </c>
    </row>
    <row r="32" spans="1:18" s="43" customFormat="1" ht="54" customHeight="1">
      <c r="A32" s="270"/>
      <c r="B32" s="135" t="s">
        <v>597</v>
      </c>
      <c r="C32" s="84" t="s">
        <v>595</v>
      </c>
      <c r="D32" s="85">
        <v>3</v>
      </c>
      <c r="E32" s="118" t="s">
        <v>686</v>
      </c>
      <c r="F32" s="88" t="s">
        <v>525</v>
      </c>
      <c r="G32" s="88" t="s">
        <v>525</v>
      </c>
      <c r="H32" s="266"/>
      <c r="I32" s="103" t="s">
        <v>600</v>
      </c>
      <c r="J32" s="265"/>
      <c r="K32" s="273"/>
      <c r="L32" s="274"/>
      <c r="M32" s="44"/>
      <c r="N32" s="44"/>
      <c r="O32" s="10"/>
      <c r="P32" s="270"/>
      <c r="Q32" s="43">
        <v>1</v>
      </c>
      <c r="R32" s="43" t="s">
        <v>1703</v>
      </c>
    </row>
    <row r="33" spans="1:18" s="43" customFormat="1" ht="157.5">
      <c r="A33" s="59">
        <v>2.26</v>
      </c>
      <c r="B33" s="135" t="s">
        <v>604</v>
      </c>
      <c r="C33" s="135" t="s">
        <v>601</v>
      </c>
      <c r="D33" s="85">
        <v>1</v>
      </c>
      <c r="E33" s="59"/>
      <c r="F33" s="88" t="s">
        <v>525</v>
      </c>
      <c r="G33" s="88" t="s">
        <v>525</v>
      </c>
      <c r="H33" s="135" t="s">
        <v>602</v>
      </c>
      <c r="I33" s="135" t="s">
        <v>606</v>
      </c>
      <c r="J33" s="119" t="s">
        <v>603</v>
      </c>
      <c r="K33" s="85">
        <v>1</v>
      </c>
      <c r="L33" s="68"/>
      <c r="M33" s="44"/>
      <c r="N33" s="44"/>
      <c r="O33" s="44"/>
      <c r="P33" s="59">
        <v>2.26</v>
      </c>
      <c r="Q33" s="43">
        <v>1</v>
      </c>
      <c r="R33" s="43" t="s">
        <v>1697</v>
      </c>
    </row>
    <row r="34" spans="1:18" s="43" customFormat="1" ht="315">
      <c r="A34" s="59">
        <v>2.27</v>
      </c>
      <c r="B34" s="9" t="s">
        <v>111</v>
      </c>
      <c r="C34" s="84" t="s">
        <v>111</v>
      </c>
      <c r="D34" s="85">
        <v>1</v>
      </c>
      <c r="E34" s="152"/>
      <c r="F34" s="88" t="s">
        <v>525</v>
      </c>
      <c r="G34" s="88" t="s">
        <v>525</v>
      </c>
      <c r="H34" s="10" t="s">
        <v>76</v>
      </c>
      <c r="I34" s="153" t="s">
        <v>1709</v>
      </c>
      <c r="J34" s="119" t="s">
        <v>603</v>
      </c>
      <c r="K34" s="85">
        <v>1</v>
      </c>
      <c r="L34" s="101" t="s">
        <v>611</v>
      </c>
      <c r="M34" s="136"/>
      <c r="N34" s="68"/>
      <c r="O34" s="37"/>
      <c r="P34" s="59">
        <v>2.27</v>
      </c>
      <c r="Q34" s="43">
        <v>1</v>
      </c>
      <c r="R34" s="43" t="s">
        <v>1698</v>
      </c>
    </row>
    <row r="35" spans="1:17" s="43" customFormat="1" ht="90">
      <c r="A35" s="59">
        <v>2.29</v>
      </c>
      <c r="B35" s="9" t="s">
        <v>112</v>
      </c>
      <c r="C35" s="84" t="s">
        <v>607</v>
      </c>
      <c r="D35" s="85">
        <v>1</v>
      </c>
      <c r="E35" s="59"/>
      <c r="F35" s="88" t="s">
        <v>525</v>
      </c>
      <c r="G35" s="88" t="s">
        <v>525</v>
      </c>
      <c r="H35" s="84" t="s">
        <v>608</v>
      </c>
      <c r="I35" s="38" t="s">
        <v>348</v>
      </c>
      <c r="J35" s="119" t="s">
        <v>603</v>
      </c>
      <c r="K35" s="85">
        <v>1</v>
      </c>
      <c r="L35" s="101" t="s">
        <v>546</v>
      </c>
      <c r="M35" s="44"/>
      <c r="N35" s="44"/>
      <c r="O35" s="44"/>
      <c r="P35" s="59">
        <v>2.29</v>
      </c>
      <c r="Q35" s="43">
        <v>1</v>
      </c>
    </row>
    <row r="36" spans="1:17" s="214" customFormat="1" ht="15" customHeight="1">
      <c r="A36" s="209">
        <v>2.3</v>
      </c>
      <c r="B36" s="204" t="s">
        <v>235</v>
      </c>
      <c r="C36" s="204" t="s">
        <v>315</v>
      </c>
      <c r="D36" s="205">
        <v>1</v>
      </c>
      <c r="E36" s="209"/>
      <c r="F36" s="206" t="s">
        <v>525</v>
      </c>
      <c r="G36" s="206" t="s">
        <v>525</v>
      </c>
      <c r="H36" s="204" t="s">
        <v>296</v>
      </c>
      <c r="I36" s="211" t="s">
        <v>251</v>
      </c>
      <c r="J36" s="204" t="s">
        <v>524</v>
      </c>
      <c r="K36" s="205">
        <v>1</v>
      </c>
      <c r="L36" s="207"/>
      <c r="M36" s="213"/>
      <c r="N36" s="213"/>
      <c r="O36" s="213"/>
      <c r="P36" s="209">
        <v>2.3</v>
      </c>
      <c r="Q36" s="214">
        <v>0</v>
      </c>
    </row>
    <row r="37" spans="1:17" s="214" customFormat="1" ht="15" customHeight="1">
      <c r="A37" s="224">
        <v>2.31</v>
      </c>
      <c r="B37" s="204" t="s">
        <v>343</v>
      </c>
      <c r="C37" s="204" t="s">
        <v>341</v>
      </c>
      <c r="D37" s="205">
        <v>1</v>
      </c>
      <c r="E37" s="224"/>
      <c r="F37" s="206" t="s">
        <v>525</v>
      </c>
      <c r="G37" s="206" t="s">
        <v>525</v>
      </c>
      <c r="H37" s="210" t="s">
        <v>342</v>
      </c>
      <c r="I37" s="204" t="s">
        <v>612</v>
      </c>
      <c r="J37" s="204" t="s">
        <v>524</v>
      </c>
      <c r="K37" s="205">
        <v>1</v>
      </c>
      <c r="L37" s="205"/>
      <c r="M37" s="213"/>
      <c r="N37" s="205" t="s">
        <v>1673</v>
      </c>
      <c r="O37" s="213"/>
      <c r="P37" s="224">
        <v>2.31</v>
      </c>
      <c r="Q37" s="214">
        <v>0</v>
      </c>
    </row>
    <row r="38" spans="1:16" ht="12.75">
      <c r="A38" s="40"/>
      <c r="B38" s="48"/>
      <c r="E38" s="48"/>
      <c r="J38" s="120"/>
      <c r="P38" s="40"/>
    </row>
    <row r="39" spans="1:16" ht="12.75">
      <c r="A39" s="40"/>
      <c r="B39" s="48"/>
      <c r="E39" s="48"/>
      <c r="J39" s="120"/>
      <c r="P39" s="40"/>
    </row>
    <row r="40" spans="1:16" ht="12.75">
      <c r="A40" s="40"/>
      <c r="B40" s="48"/>
      <c r="E40" s="48"/>
      <c r="J40" s="120"/>
      <c r="P40" s="40"/>
    </row>
    <row r="41" spans="1:16" ht="12.75">
      <c r="A41" s="40"/>
      <c r="B41" s="48"/>
      <c r="E41" s="48"/>
      <c r="J41" s="120"/>
      <c r="P41" s="40"/>
    </row>
    <row r="42" spans="1:16" ht="12.75">
      <c r="A42" s="40"/>
      <c r="B42" s="48"/>
      <c r="E42" s="48"/>
      <c r="J42" s="120"/>
      <c r="P42" s="40"/>
    </row>
    <row r="43" spans="1:16" ht="12.75">
      <c r="A43" s="40"/>
      <c r="B43" s="48"/>
      <c r="E43" s="48"/>
      <c r="J43" s="120"/>
      <c r="P43" s="40"/>
    </row>
    <row r="44" spans="1:16" ht="12.75">
      <c r="A44" s="40"/>
      <c r="B44" s="48"/>
      <c r="E44" s="48"/>
      <c r="J44" s="120"/>
      <c r="P44" s="40"/>
    </row>
    <row r="45" spans="1:16" ht="12.75">
      <c r="A45" s="40"/>
      <c r="B45" s="48"/>
      <c r="E45" s="48"/>
      <c r="J45" s="120"/>
      <c r="P45" s="40"/>
    </row>
    <row r="46" spans="1:16" ht="12.75">
      <c r="A46" s="40"/>
      <c r="B46" s="48"/>
      <c r="E46" s="48"/>
      <c r="J46" s="120"/>
      <c r="P46" s="40"/>
    </row>
    <row r="47" spans="1:16" ht="12.75">
      <c r="A47" s="40"/>
      <c r="B47" s="48"/>
      <c r="E47" s="48"/>
      <c r="J47" s="120"/>
      <c r="P47" s="40"/>
    </row>
    <row r="48" spans="1:16" ht="12.75">
      <c r="A48" s="40"/>
      <c r="B48" s="48"/>
      <c r="E48" s="48"/>
      <c r="J48" s="120"/>
      <c r="P48" s="40"/>
    </row>
    <row r="49" spans="1:16" ht="12.75">
      <c r="A49" s="40"/>
      <c r="B49" s="48"/>
      <c r="E49" s="48"/>
      <c r="P49" s="40"/>
    </row>
    <row r="50" spans="1:16" ht="12.75">
      <c r="A50" s="40"/>
      <c r="B50" s="48"/>
      <c r="E50" s="48"/>
      <c r="P50" s="40"/>
    </row>
    <row r="51" spans="1:16" ht="12.75">
      <c r="A51" s="40"/>
      <c r="B51" s="48"/>
      <c r="E51" s="48"/>
      <c r="P51" s="40"/>
    </row>
    <row r="52" spans="1:16" ht="12.75">
      <c r="A52" s="40"/>
      <c r="B52" s="48"/>
      <c r="E52" s="48"/>
      <c r="P52" s="40"/>
    </row>
    <row r="53" spans="1:16" ht="12.75">
      <c r="A53" s="40"/>
      <c r="B53" s="48"/>
      <c r="E53" s="48"/>
      <c r="P53" s="40"/>
    </row>
    <row r="54" spans="1:16" ht="12.75">
      <c r="A54" s="40"/>
      <c r="B54" s="48"/>
      <c r="E54" s="48"/>
      <c r="P54" s="40"/>
    </row>
    <row r="55" spans="1:16" ht="12.75">
      <c r="A55" s="40"/>
      <c r="B55" s="48"/>
      <c r="E55" s="48"/>
      <c r="P55" s="40"/>
    </row>
    <row r="56" spans="1:16" ht="12.75">
      <c r="A56" s="40"/>
      <c r="B56" s="48"/>
      <c r="E56" s="48"/>
      <c r="P56" s="40"/>
    </row>
    <row r="57" spans="1:16" ht="12.75">
      <c r="A57" s="40"/>
      <c r="B57" s="48"/>
      <c r="E57" s="48"/>
      <c r="P57" s="40"/>
    </row>
    <row r="58" spans="1:16" ht="12.75">
      <c r="A58" s="40"/>
      <c r="B58" s="48"/>
      <c r="E58" s="48"/>
      <c r="P58" s="40"/>
    </row>
    <row r="59" spans="2:5" ht="12.75">
      <c r="B59" s="27"/>
      <c r="E59" s="27"/>
    </row>
    <row r="60" spans="2:5" ht="12.75">
      <c r="B60" s="27"/>
      <c r="E60" s="27"/>
    </row>
    <row r="61" spans="2:5" ht="12.75">
      <c r="B61" s="27"/>
      <c r="E61" s="27"/>
    </row>
    <row r="62" spans="2:5" ht="12.75">
      <c r="B62" s="27"/>
      <c r="E62" s="27"/>
    </row>
    <row r="63" spans="2:5" ht="12.75">
      <c r="B63" s="27"/>
      <c r="E63" s="27"/>
    </row>
    <row r="64" spans="2:5" ht="12.75">
      <c r="B64" s="27"/>
      <c r="E64" s="27"/>
    </row>
    <row r="65" spans="2:5" ht="12.75">
      <c r="B65" s="27"/>
      <c r="E65" s="27"/>
    </row>
    <row r="66" spans="2:5" ht="12.75">
      <c r="B66" s="27"/>
      <c r="E66" s="27"/>
    </row>
    <row r="67" spans="2:5" ht="12.75">
      <c r="B67" s="27"/>
      <c r="E67" s="27"/>
    </row>
    <row r="68" spans="2:5" ht="12.75">
      <c r="B68" s="27"/>
      <c r="E68" s="27"/>
    </row>
    <row r="69" spans="2:5" ht="12.75">
      <c r="B69" s="27"/>
      <c r="E69" s="27"/>
    </row>
    <row r="70" spans="2:5" ht="12.75">
      <c r="B70" s="27"/>
      <c r="E70" s="27"/>
    </row>
    <row r="71" spans="2:5" ht="12.75">
      <c r="B71" s="27"/>
      <c r="E71" s="27"/>
    </row>
    <row r="72" spans="2:5" ht="12.75">
      <c r="B72" s="27"/>
      <c r="E72" s="27"/>
    </row>
    <row r="73" spans="2:5" ht="12.75">
      <c r="B73" s="27"/>
      <c r="E73" s="27"/>
    </row>
    <row r="74" spans="2:5" ht="12.75">
      <c r="B74" s="27"/>
      <c r="E74" s="27"/>
    </row>
    <row r="75" spans="2:5" ht="12.75">
      <c r="B75" s="27"/>
      <c r="E75" s="27"/>
    </row>
    <row r="76" spans="2:5" ht="12.75">
      <c r="B76" s="27"/>
      <c r="E76" s="27"/>
    </row>
    <row r="77" spans="2:5" ht="12.75">
      <c r="B77" s="27"/>
      <c r="E77" s="27"/>
    </row>
    <row r="78" spans="2:5" ht="12.75">
      <c r="B78" s="27"/>
      <c r="E78" s="27"/>
    </row>
    <row r="79" spans="2:5" ht="12.75">
      <c r="B79" s="27"/>
      <c r="E79" s="27"/>
    </row>
    <row r="80" spans="2:5" ht="12.75">
      <c r="B80" s="27"/>
      <c r="E80" s="27"/>
    </row>
    <row r="81" spans="2:5" ht="12.75">
      <c r="B81" s="27"/>
      <c r="E81" s="27"/>
    </row>
    <row r="82" spans="2:5" ht="12.75">
      <c r="B82" s="27"/>
      <c r="E82" s="27"/>
    </row>
    <row r="83" spans="2:5" ht="12.75">
      <c r="B83" s="27"/>
      <c r="E83" s="27"/>
    </row>
    <row r="84" spans="2:5" ht="12.75">
      <c r="B84" s="27"/>
      <c r="E84" s="27"/>
    </row>
    <row r="85" spans="2:5" ht="12.75">
      <c r="B85" s="27"/>
      <c r="E85" s="27"/>
    </row>
    <row r="86" spans="2:5" ht="12.75">
      <c r="B86" s="27"/>
      <c r="E86" s="27"/>
    </row>
    <row r="87" spans="2:5" ht="12.75">
      <c r="B87" s="27"/>
      <c r="E87" s="27"/>
    </row>
    <row r="88" spans="2:5" ht="12.75">
      <c r="B88" s="27"/>
      <c r="E88" s="27"/>
    </row>
    <row r="89" spans="2:5" ht="12.75">
      <c r="B89" s="27"/>
      <c r="E89" s="27"/>
    </row>
    <row r="90" spans="2:5" ht="12.75">
      <c r="B90" s="27"/>
      <c r="E90" s="27"/>
    </row>
    <row r="91" spans="2:5" ht="12.75">
      <c r="B91" s="27"/>
      <c r="E91" s="27"/>
    </row>
    <row r="92" spans="2:5" ht="12.75">
      <c r="B92" s="27"/>
      <c r="E92" s="27"/>
    </row>
    <row r="93" spans="2:5" ht="12.75">
      <c r="B93" s="27"/>
      <c r="E93" s="27"/>
    </row>
    <row r="94" spans="2:5" ht="12.75">
      <c r="B94" s="27"/>
      <c r="E94" s="27"/>
    </row>
    <row r="95" spans="2:5" ht="12.75">
      <c r="B95" s="27"/>
      <c r="E95" s="27"/>
    </row>
    <row r="96" spans="2:5" ht="12.75">
      <c r="B96" s="27"/>
      <c r="E96" s="27"/>
    </row>
    <row r="97" spans="2:5" ht="12.75">
      <c r="B97" s="27"/>
      <c r="E97" s="27"/>
    </row>
    <row r="98" spans="2:5" ht="12.75">
      <c r="B98" s="27"/>
      <c r="E98" s="27"/>
    </row>
    <row r="99" spans="2:5" ht="12.75">
      <c r="B99" s="27"/>
      <c r="E99" s="27"/>
    </row>
    <row r="100" spans="2:5" ht="12.75">
      <c r="B100" s="27"/>
      <c r="E100" s="27"/>
    </row>
    <row r="101" spans="2:5" ht="12.75">
      <c r="B101" s="27"/>
      <c r="E101" s="27"/>
    </row>
    <row r="102" spans="2:5" ht="12.75">
      <c r="B102" s="27"/>
      <c r="E102" s="27"/>
    </row>
    <row r="103" spans="2:5" ht="12.75">
      <c r="B103" s="27"/>
      <c r="E103" s="27"/>
    </row>
    <row r="104" spans="2:5" ht="12.75">
      <c r="B104" s="27"/>
      <c r="E104" s="27"/>
    </row>
    <row r="105" spans="2:5" ht="12.75">
      <c r="B105" s="27"/>
      <c r="E105" s="27"/>
    </row>
    <row r="106" spans="2:5" ht="12.75">
      <c r="B106" s="27"/>
      <c r="E106" s="27"/>
    </row>
    <row r="107" spans="2:5" ht="12.75">
      <c r="B107" s="27"/>
      <c r="E107" s="27"/>
    </row>
    <row r="108" spans="2:5" ht="12.75">
      <c r="B108" s="27"/>
      <c r="E108" s="27"/>
    </row>
    <row r="109" spans="2:5" ht="12.75">
      <c r="B109" s="27"/>
      <c r="E109" s="27"/>
    </row>
    <row r="110" spans="2:5" ht="12.75">
      <c r="B110" s="27"/>
      <c r="E110" s="27"/>
    </row>
    <row r="111" spans="2:5" ht="12.75">
      <c r="B111" s="27"/>
      <c r="E111" s="27"/>
    </row>
  </sheetData>
  <sheetProtection/>
  <mergeCells count="15">
    <mergeCell ref="K27:K29"/>
    <mergeCell ref="K30:K32"/>
    <mergeCell ref="P27:P29"/>
    <mergeCell ref="P30:P32"/>
    <mergeCell ref="L30:L32"/>
    <mergeCell ref="A1:C1"/>
    <mergeCell ref="E27:E28"/>
    <mergeCell ref="L27:L29"/>
    <mergeCell ref="J30:J32"/>
    <mergeCell ref="H30:H32"/>
    <mergeCell ref="D1:E1"/>
    <mergeCell ref="H27:H29"/>
    <mergeCell ref="J27:J29"/>
    <mergeCell ref="A30:A32"/>
    <mergeCell ref="A27:A29"/>
  </mergeCells>
  <printOptions/>
  <pageMargins left="0.41" right="0.27" top="0.69" bottom="0.52" header="0.4" footer="0.3"/>
  <pageSetup fitToHeight="7" horizontalDpi="600" verticalDpi="600" orientation="landscape" paperSize="9" scale="90" r:id="rId3"/>
  <headerFooter alignWithMargins="0">
    <oddHeader>&amp;LCataract National Audit Dataset v2.5 (Pre-Operative Assessment)</oddHeader>
    <oddFooter>&amp;LPre-operative Assessment&amp;RPage &amp;P of &amp;N</oddFooter>
  </headerFooter>
  <legacyDrawing r:id="rId2"/>
</worksheet>
</file>

<file path=xl/worksheets/sheet4.xml><?xml version="1.0" encoding="utf-8"?>
<worksheet xmlns="http://schemas.openxmlformats.org/spreadsheetml/2006/main" xmlns:r="http://schemas.openxmlformats.org/officeDocument/2006/relationships">
  <dimension ref="A1:R93"/>
  <sheetViews>
    <sheetView zoomScalePageLayoutView="0" workbookViewId="0" topLeftCell="A1">
      <pane xSplit="3" ySplit="3" topLeftCell="D4" activePane="bottomRight" state="frozen"/>
      <selection pane="topLeft" activeCell="F64" sqref="F64:F66"/>
      <selection pane="topRight" activeCell="F64" sqref="F64:F66"/>
      <selection pane="bottomLeft" activeCell="F64" sqref="F64:F66"/>
      <selection pane="bottomRight" activeCell="C16" sqref="C16"/>
    </sheetView>
  </sheetViews>
  <sheetFormatPr defaultColWidth="9.140625" defaultRowHeight="12.75"/>
  <cols>
    <col min="1" max="1" width="5.00390625" style="33" customWidth="1"/>
    <col min="2" max="2" width="16.7109375" style="33" customWidth="1"/>
    <col min="3" max="3" width="36.7109375" style="13" customWidth="1"/>
    <col min="4" max="4" width="7.7109375" style="106" customWidth="1"/>
    <col min="5" max="5" width="11.00390625" style="33" customWidth="1"/>
    <col min="6" max="7" width="10.57421875" style="13" customWidth="1"/>
    <col min="8" max="8" width="35.140625" style="13" customWidth="1"/>
    <col min="9" max="9" width="23.8515625" style="13" customWidth="1"/>
    <col min="10" max="10" width="15.00390625" style="21" customWidth="1"/>
    <col min="11" max="11" width="13.7109375" style="21" customWidth="1"/>
    <col min="12" max="12" width="9.00390625" style="67" customWidth="1"/>
    <col min="13" max="13" width="8.140625" style="24" customWidth="1"/>
    <col min="14" max="15" width="8.140625" style="13" customWidth="1"/>
    <col min="16" max="16" width="5.00390625" style="33" customWidth="1"/>
    <col min="17" max="17" width="9.140625" style="13" customWidth="1"/>
    <col min="18" max="18" width="15.28125" style="13" customWidth="1"/>
    <col min="19" max="16384" width="9.140625" style="13" customWidth="1"/>
  </cols>
  <sheetData>
    <row r="1" spans="1:18" s="246" customFormat="1" ht="36" customHeight="1">
      <c r="A1" s="261" t="str">
        <f>Patient!$A$1</f>
        <v>Royal College of Ophthalmologists 
Minimum Cataract National Data Set, Version 2.1</v>
      </c>
      <c r="B1" s="261"/>
      <c r="C1" s="261"/>
      <c r="D1" s="267" t="s">
        <v>337</v>
      </c>
      <c r="E1" s="267"/>
      <c r="L1" s="247"/>
      <c r="Q1" s="246">
        <f>SUM(Q3:Q102)</f>
        <v>8</v>
      </c>
      <c r="R1" s="246">
        <f>(COUNTIF(Q3:Q102,"0")+Q1)</f>
        <v>19</v>
      </c>
    </row>
    <row r="2" spans="1:18" s="41" customFormat="1" ht="34.5" customHeight="1">
      <c r="A2" s="2" t="s">
        <v>197</v>
      </c>
      <c r="B2" s="3" t="s">
        <v>3</v>
      </c>
      <c r="C2" s="3" t="s">
        <v>557</v>
      </c>
      <c r="D2" s="3" t="s">
        <v>526</v>
      </c>
      <c r="E2" s="3" t="s">
        <v>134</v>
      </c>
      <c r="F2" s="3" t="s">
        <v>198</v>
      </c>
      <c r="G2" s="3" t="s">
        <v>199</v>
      </c>
      <c r="H2" s="3" t="s">
        <v>232</v>
      </c>
      <c r="I2" s="3" t="s">
        <v>234</v>
      </c>
      <c r="J2" s="3" t="s">
        <v>527</v>
      </c>
      <c r="K2" s="3" t="s">
        <v>523</v>
      </c>
      <c r="L2" s="71" t="s">
        <v>227</v>
      </c>
      <c r="M2" s="3" t="s">
        <v>228</v>
      </c>
      <c r="N2" s="3" t="s">
        <v>511</v>
      </c>
      <c r="O2" s="3" t="s">
        <v>122</v>
      </c>
      <c r="P2" s="2" t="s">
        <v>197</v>
      </c>
      <c r="Q2" s="2" t="s">
        <v>1676</v>
      </c>
      <c r="R2" s="2" t="s">
        <v>1690</v>
      </c>
    </row>
    <row r="3" spans="1:16" s="8" customFormat="1" ht="12.75">
      <c r="A3" s="32"/>
      <c r="B3" s="32"/>
      <c r="C3" s="5"/>
      <c r="D3" s="155"/>
      <c r="E3" s="32"/>
      <c r="F3" s="4" t="s">
        <v>337</v>
      </c>
      <c r="G3" s="4"/>
      <c r="H3" s="4"/>
      <c r="I3" s="5"/>
      <c r="J3" s="20"/>
      <c r="K3" s="20"/>
      <c r="L3" s="23"/>
      <c r="M3" s="23"/>
      <c r="N3" s="42"/>
      <c r="O3" s="42"/>
      <c r="P3" s="32"/>
    </row>
    <row r="4" spans="1:18" s="8" customFormat="1" ht="56.25">
      <c r="A4" s="59">
        <v>3.01</v>
      </c>
      <c r="B4" s="9" t="s">
        <v>548</v>
      </c>
      <c r="C4" s="109" t="s">
        <v>549</v>
      </c>
      <c r="D4" s="85" t="s">
        <v>654</v>
      </c>
      <c r="E4" s="47"/>
      <c r="F4" s="88" t="s">
        <v>525</v>
      </c>
      <c r="G4" s="88" t="s">
        <v>525</v>
      </c>
      <c r="H4" s="135" t="s">
        <v>123</v>
      </c>
      <c r="I4" s="38" t="s">
        <v>352</v>
      </c>
      <c r="J4" s="86" t="s">
        <v>524</v>
      </c>
      <c r="K4" s="39">
        <v>1</v>
      </c>
      <c r="L4" s="37"/>
      <c r="M4" s="156"/>
      <c r="N4" s="44"/>
      <c r="O4" s="44"/>
      <c r="P4" s="59">
        <v>3.01</v>
      </c>
      <c r="Q4" s="8">
        <v>1</v>
      </c>
      <c r="R4" s="43" t="s">
        <v>1678</v>
      </c>
    </row>
    <row r="5" spans="1:18" s="8" customFormat="1" ht="33.75">
      <c r="A5" s="59">
        <v>3.02</v>
      </c>
      <c r="B5" s="9" t="s">
        <v>206</v>
      </c>
      <c r="C5" s="108" t="s">
        <v>1700</v>
      </c>
      <c r="D5" s="85" t="s">
        <v>654</v>
      </c>
      <c r="E5" s="47"/>
      <c r="F5" s="88" t="s">
        <v>525</v>
      </c>
      <c r="G5" s="88" t="s">
        <v>525</v>
      </c>
      <c r="H5" s="135" t="s">
        <v>742</v>
      </c>
      <c r="I5" s="38" t="s">
        <v>117</v>
      </c>
      <c r="J5" s="86" t="s">
        <v>524</v>
      </c>
      <c r="K5" s="39">
        <v>1</v>
      </c>
      <c r="L5" s="37"/>
      <c r="M5" s="156"/>
      <c r="N5" s="44"/>
      <c r="O5" s="44"/>
      <c r="P5" s="59">
        <v>3.02</v>
      </c>
      <c r="Q5" s="8">
        <v>1</v>
      </c>
      <c r="R5" s="43"/>
    </row>
    <row r="6" spans="1:18" s="8" customFormat="1" ht="45">
      <c r="A6" s="59">
        <v>3.03</v>
      </c>
      <c r="B6" s="9" t="s">
        <v>207</v>
      </c>
      <c r="C6" s="108" t="s">
        <v>1701</v>
      </c>
      <c r="D6" s="85" t="s">
        <v>654</v>
      </c>
      <c r="E6" s="47"/>
      <c r="F6" s="88" t="s">
        <v>525</v>
      </c>
      <c r="G6" s="88" t="s">
        <v>525</v>
      </c>
      <c r="H6" s="135" t="s">
        <v>742</v>
      </c>
      <c r="I6" s="38" t="s">
        <v>117</v>
      </c>
      <c r="J6" s="86" t="s">
        <v>524</v>
      </c>
      <c r="K6" s="39">
        <v>1</v>
      </c>
      <c r="L6" s="37"/>
      <c r="M6" s="156"/>
      <c r="N6" s="44"/>
      <c r="O6" s="44"/>
      <c r="P6" s="59">
        <v>3.03</v>
      </c>
      <c r="Q6" s="8">
        <v>1</v>
      </c>
      <c r="R6" s="43"/>
    </row>
    <row r="7" spans="1:18" s="8" customFormat="1" ht="51">
      <c r="A7" s="59">
        <v>3.04</v>
      </c>
      <c r="B7" s="9" t="s">
        <v>13</v>
      </c>
      <c r="C7" s="109" t="s">
        <v>653</v>
      </c>
      <c r="D7" s="85" t="s">
        <v>654</v>
      </c>
      <c r="E7" s="47"/>
      <c r="F7" s="88" t="s">
        <v>525</v>
      </c>
      <c r="G7" s="88" t="s">
        <v>525</v>
      </c>
      <c r="H7" s="135" t="s">
        <v>742</v>
      </c>
      <c r="I7" s="38" t="s">
        <v>302</v>
      </c>
      <c r="J7" s="86" t="s">
        <v>524</v>
      </c>
      <c r="K7" s="39">
        <v>1</v>
      </c>
      <c r="L7" s="37"/>
      <c r="M7" s="156"/>
      <c r="N7" s="44"/>
      <c r="O7" s="44"/>
      <c r="P7" s="59">
        <v>3.04</v>
      </c>
      <c r="Q7" s="8">
        <v>1</v>
      </c>
      <c r="R7" s="43" t="s">
        <v>1689</v>
      </c>
    </row>
    <row r="8" spans="1:18" s="8" customFormat="1" ht="33.75">
      <c r="A8" s="59">
        <v>3.05</v>
      </c>
      <c r="B8" s="9" t="s">
        <v>37</v>
      </c>
      <c r="C8" s="109" t="s">
        <v>40</v>
      </c>
      <c r="D8" s="85" t="s">
        <v>654</v>
      </c>
      <c r="E8" s="47"/>
      <c r="F8" s="88" t="s">
        <v>525</v>
      </c>
      <c r="G8" s="88" t="s">
        <v>525</v>
      </c>
      <c r="H8" s="135" t="s">
        <v>742</v>
      </c>
      <c r="I8" s="38" t="s">
        <v>118</v>
      </c>
      <c r="J8" s="86" t="s">
        <v>524</v>
      </c>
      <c r="K8" s="39">
        <v>1</v>
      </c>
      <c r="L8" s="37"/>
      <c r="M8" s="156"/>
      <c r="N8" s="44"/>
      <c r="O8" s="44"/>
      <c r="P8" s="59">
        <v>3.05</v>
      </c>
      <c r="Q8" s="8">
        <v>1</v>
      </c>
      <c r="R8" s="43"/>
    </row>
    <row r="9" spans="1:18" s="235" customFormat="1" ht="12" customHeight="1">
      <c r="A9" s="209">
        <v>3.06</v>
      </c>
      <c r="B9" s="204" t="s">
        <v>38</v>
      </c>
      <c r="C9" s="225" t="s">
        <v>39</v>
      </c>
      <c r="D9" s="205" t="s">
        <v>654</v>
      </c>
      <c r="E9" s="226"/>
      <c r="F9" s="206" t="s">
        <v>525</v>
      </c>
      <c r="G9" s="206" t="s">
        <v>525</v>
      </c>
      <c r="H9" s="210" t="s">
        <v>742</v>
      </c>
      <c r="I9" s="211" t="s">
        <v>148</v>
      </c>
      <c r="J9" s="204" t="s">
        <v>115</v>
      </c>
      <c r="K9" s="205">
        <v>1</v>
      </c>
      <c r="L9" s="205"/>
      <c r="M9" s="234"/>
      <c r="N9" s="213"/>
      <c r="O9" s="213"/>
      <c r="P9" s="209">
        <v>3.06</v>
      </c>
      <c r="Q9" s="235">
        <v>0</v>
      </c>
      <c r="R9" s="214"/>
    </row>
    <row r="10" spans="1:18" s="235" customFormat="1" ht="12" customHeight="1">
      <c r="A10" s="209">
        <v>3.07</v>
      </c>
      <c r="B10" s="204" t="s">
        <v>149</v>
      </c>
      <c r="C10" s="225" t="s">
        <v>151</v>
      </c>
      <c r="D10" s="205" t="s">
        <v>654</v>
      </c>
      <c r="E10" s="226"/>
      <c r="F10" s="206" t="s">
        <v>525</v>
      </c>
      <c r="G10" s="206" t="s">
        <v>525</v>
      </c>
      <c r="H10" s="210" t="s">
        <v>742</v>
      </c>
      <c r="I10" s="211" t="s">
        <v>150</v>
      </c>
      <c r="J10" s="204" t="s">
        <v>115</v>
      </c>
      <c r="K10" s="205">
        <v>1</v>
      </c>
      <c r="L10" s="205"/>
      <c r="M10" s="234"/>
      <c r="N10" s="213"/>
      <c r="O10" s="213"/>
      <c r="P10" s="209">
        <v>3.07</v>
      </c>
      <c r="Q10" s="235">
        <v>0</v>
      </c>
      <c r="R10" s="214"/>
    </row>
    <row r="11" spans="1:18" s="235" customFormat="1" ht="12" customHeight="1">
      <c r="A11" s="209">
        <v>3.08</v>
      </c>
      <c r="B11" s="204" t="s">
        <v>655</v>
      </c>
      <c r="C11" s="225" t="s">
        <v>240</v>
      </c>
      <c r="D11" s="205" t="s">
        <v>654</v>
      </c>
      <c r="E11" s="226"/>
      <c r="F11" s="206" t="s">
        <v>525</v>
      </c>
      <c r="G11" s="206" t="s">
        <v>525</v>
      </c>
      <c r="H11" s="210" t="s">
        <v>742</v>
      </c>
      <c r="I11" s="211" t="s">
        <v>157</v>
      </c>
      <c r="J11" s="229" t="s">
        <v>524</v>
      </c>
      <c r="K11" s="205">
        <v>1</v>
      </c>
      <c r="L11" s="236" t="s">
        <v>306</v>
      </c>
      <c r="M11" s="234"/>
      <c r="N11" s="213"/>
      <c r="O11" s="213"/>
      <c r="P11" s="209">
        <v>3.08</v>
      </c>
      <c r="Q11" s="235">
        <v>0</v>
      </c>
      <c r="R11" s="214"/>
    </row>
    <row r="12" spans="1:18" s="235" customFormat="1" ht="12" customHeight="1">
      <c r="A12" s="209">
        <v>3.09</v>
      </c>
      <c r="B12" s="204" t="s">
        <v>715</v>
      </c>
      <c r="C12" s="225" t="s">
        <v>43</v>
      </c>
      <c r="D12" s="205" t="s">
        <v>654</v>
      </c>
      <c r="E12" s="226"/>
      <c r="F12" s="206" t="s">
        <v>525</v>
      </c>
      <c r="G12" s="206" t="s">
        <v>525</v>
      </c>
      <c r="H12" s="210" t="s">
        <v>742</v>
      </c>
      <c r="I12" s="228" t="s">
        <v>44</v>
      </c>
      <c r="J12" s="229" t="s">
        <v>524</v>
      </c>
      <c r="K12" s="205">
        <v>1</v>
      </c>
      <c r="L12" s="205">
        <v>28</v>
      </c>
      <c r="M12" s="234"/>
      <c r="N12" s="213"/>
      <c r="O12" s="213"/>
      <c r="P12" s="209">
        <v>3.09</v>
      </c>
      <c r="Q12" s="235">
        <v>0</v>
      </c>
      <c r="R12" s="214"/>
    </row>
    <row r="13" spans="1:18" s="235" customFormat="1" ht="12" customHeight="1">
      <c r="A13" s="209">
        <v>3.1</v>
      </c>
      <c r="B13" s="204" t="s">
        <v>208</v>
      </c>
      <c r="C13" s="225" t="s">
        <v>317</v>
      </c>
      <c r="D13" s="205" t="s">
        <v>654</v>
      </c>
      <c r="E13" s="226"/>
      <c r="F13" s="206" t="s">
        <v>525</v>
      </c>
      <c r="G13" s="206" t="s">
        <v>525</v>
      </c>
      <c r="H13" s="210" t="s">
        <v>106</v>
      </c>
      <c r="I13" s="211" t="s">
        <v>45</v>
      </c>
      <c r="J13" s="229" t="s">
        <v>524</v>
      </c>
      <c r="K13" s="205">
        <v>1</v>
      </c>
      <c r="L13" s="236">
        <v>9</v>
      </c>
      <c r="M13" s="234"/>
      <c r="N13" s="213"/>
      <c r="O13" s="213"/>
      <c r="P13" s="209">
        <v>3.1</v>
      </c>
      <c r="Q13" s="235">
        <v>0</v>
      </c>
      <c r="R13" s="214"/>
    </row>
    <row r="14" spans="1:18" s="235" customFormat="1" ht="12" customHeight="1">
      <c r="A14" s="209">
        <v>3.11</v>
      </c>
      <c r="B14" s="204" t="s">
        <v>210</v>
      </c>
      <c r="C14" s="225" t="s">
        <v>241</v>
      </c>
      <c r="D14" s="205">
        <v>1</v>
      </c>
      <c r="E14" s="226"/>
      <c r="F14" s="206" t="s">
        <v>525</v>
      </c>
      <c r="G14" s="206" t="s">
        <v>525</v>
      </c>
      <c r="H14" s="210" t="s">
        <v>322</v>
      </c>
      <c r="I14" s="211" t="s">
        <v>184</v>
      </c>
      <c r="J14" s="229" t="s">
        <v>524</v>
      </c>
      <c r="K14" s="205">
        <v>1</v>
      </c>
      <c r="L14" s="205">
        <v>10</v>
      </c>
      <c r="M14" s="234"/>
      <c r="N14" s="213"/>
      <c r="O14" s="213"/>
      <c r="P14" s="209">
        <v>3.11</v>
      </c>
      <c r="Q14" s="235">
        <v>0</v>
      </c>
      <c r="R14" s="214"/>
    </row>
    <row r="15" spans="1:18" s="235" customFormat="1" ht="12" customHeight="1">
      <c r="A15" s="209">
        <v>3.12</v>
      </c>
      <c r="B15" s="204" t="s">
        <v>212</v>
      </c>
      <c r="C15" s="225" t="s">
        <v>152</v>
      </c>
      <c r="D15" s="205">
        <v>1</v>
      </c>
      <c r="E15" s="226"/>
      <c r="F15" s="206" t="s">
        <v>525</v>
      </c>
      <c r="G15" s="206" t="s">
        <v>525</v>
      </c>
      <c r="H15" s="210" t="s">
        <v>318</v>
      </c>
      <c r="I15" s="211" t="s">
        <v>119</v>
      </c>
      <c r="J15" s="229" t="s">
        <v>524</v>
      </c>
      <c r="K15" s="205">
        <v>1</v>
      </c>
      <c r="L15" s="205" t="s">
        <v>667</v>
      </c>
      <c r="M15" s="234"/>
      <c r="N15" s="213"/>
      <c r="O15" s="213"/>
      <c r="P15" s="209">
        <v>3.12</v>
      </c>
      <c r="Q15" s="235">
        <v>0</v>
      </c>
      <c r="R15" s="214"/>
    </row>
    <row r="16" spans="1:18" s="235" customFormat="1" ht="12" customHeight="1">
      <c r="A16" s="209">
        <v>3.13</v>
      </c>
      <c r="B16" s="204" t="s">
        <v>141</v>
      </c>
      <c r="C16" s="225" t="s">
        <v>153</v>
      </c>
      <c r="D16" s="205" t="s">
        <v>654</v>
      </c>
      <c r="E16" s="226"/>
      <c r="F16" s="206" t="s">
        <v>525</v>
      </c>
      <c r="G16" s="206" t="s">
        <v>525</v>
      </c>
      <c r="H16" s="210" t="s">
        <v>318</v>
      </c>
      <c r="I16" s="211" t="s">
        <v>148</v>
      </c>
      <c r="J16" s="229" t="s">
        <v>524</v>
      </c>
      <c r="K16" s="205">
        <v>1</v>
      </c>
      <c r="L16" s="205" t="s">
        <v>667</v>
      </c>
      <c r="M16" s="234"/>
      <c r="N16" s="213"/>
      <c r="O16" s="213"/>
      <c r="P16" s="209">
        <v>3.13</v>
      </c>
      <c r="Q16" s="235">
        <v>0</v>
      </c>
      <c r="R16" s="214"/>
    </row>
    <row r="17" spans="1:18" s="235" customFormat="1" ht="12" customHeight="1">
      <c r="A17" s="209">
        <v>3.1399999999999997</v>
      </c>
      <c r="B17" s="204" t="s">
        <v>142</v>
      </c>
      <c r="C17" s="225" t="s">
        <v>656</v>
      </c>
      <c r="D17" s="205">
        <v>1</v>
      </c>
      <c r="E17" s="226"/>
      <c r="F17" s="206" t="s">
        <v>525</v>
      </c>
      <c r="G17" s="206" t="s">
        <v>525</v>
      </c>
      <c r="H17" s="210" t="s">
        <v>318</v>
      </c>
      <c r="I17" s="211" t="s">
        <v>145</v>
      </c>
      <c r="J17" s="204" t="s">
        <v>116</v>
      </c>
      <c r="K17" s="277">
        <v>1</v>
      </c>
      <c r="L17" s="205">
        <v>19</v>
      </c>
      <c r="M17" s="234"/>
      <c r="N17" s="213"/>
      <c r="O17" s="213"/>
      <c r="P17" s="209">
        <v>3.1399999999999997</v>
      </c>
      <c r="Q17" s="235">
        <v>0</v>
      </c>
      <c r="R17" s="214"/>
    </row>
    <row r="18" spans="1:18" s="235" customFormat="1" ht="12" customHeight="1">
      <c r="A18" s="209">
        <v>3.1499999999999995</v>
      </c>
      <c r="B18" s="204" t="s">
        <v>143</v>
      </c>
      <c r="C18" s="225" t="s">
        <v>657</v>
      </c>
      <c r="D18" s="205">
        <v>1</v>
      </c>
      <c r="E18" s="226"/>
      <c r="F18" s="206" t="s">
        <v>525</v>
      </c>
      <c r="G18" s="206" t="s">
        <v>525</v>
      </c>
      <c r="H18" s="210" t="s">
        <v>318</v>
      </c>
      <c r="I18" s="211" t="s">
        <v>145</v>
      </c>
      <c r="J18" s="204" t="s">
        <v>116</v>
      </c>
      <c r="K18" s="278"/>
      <c r="L18" s="205">
        <v>19</v>
      </c>
      <c r="M18" s="234"/>
      <c r="N18" s="213"/>
      <c r="O18" s="213"/>
      <c r="P18" s="209">
        <v>3.1499999999999995</v>
      </c>
      <c r="Q18" s="235">
        <v>0</v>
      </c>
      <c r="R18" s="214"/>
    </row>
    <row r="19" spans="1:18" s="235" customFormat="1" ht="12" customHeight="1">
      <c r="A19" s="209">
        <v>3.1599999999999993</v>
      </c>
      <c r="B19" s="204" t="s">
        <v>144</v>
      </c>
      <c r="C19" s="225" t="s">
        <v>658</v>
      </c>
      <c r="D19" s="205">
        <v>1</v>
      </c>
      <c r="E19" s="226"/>
      <c r="F19" s="206" t="s">
        <v>525</v>
      </c>
      <c r="G19" s="206" t="s">
        <v>525</v>
      </c>
      <c r="H19" s="210" t="s">
        <v>318</v>
      </c>
      <c r="I19" s="211" t="s">
        <v>145</v>
      </c>
      <c r="J19" s="204" t="s">
        <v>116</v>
      </c>
      <c r="K19" s="279"/>
      <c r="L19" s="205">
        <v>19</v>
      </c>
      <c r="M19" s="234"/>
      <c r="N19" s="213"/>
      <c r="O19" s="213"/>
      <c r="P19" s="209">
        <v>3.1599999999999993</v>
      </c>
      <c r="Q19" s="235">
        <v>0</v>
      </c>
      <c r="R19" s="214"/>
    </row>
    <row r="20" spans="1:18" s="8" customFormat="1" ht="56.25">
      <c r="A20" s="59">
        <v>3.169999999999999</v>
      </c>
      <c r="B20" s="84" t="s">
        <v>663</v>
      </c>
      <c r="C20" s="9" t="s">
        <v>659</v>
      </c>
      <c r="D20" s="85">
        <v>1</v>
      </c>
      <c r="E20" s="9"/>
      <c r="F20" s="88" t="s">
        <v>525</v>
      </c>
      <c r="G20" s="88" t="s">
        <v>525</v>
      </c>
      <c r="H20" s="10" t="s">
        <v>660</v>
      </c>
      <c r="I20" s="38" t="s">
        <v>107</v>
      </c>
      <c r="J20" s="86" t="s">
        <v>524</v>
      </c>
      <c r="K20" s="37">
        <v>1</v>
      </c>
      <c r="L20" s="37"/>
      <c r="M20" s="156"/>
      <c r="N20" s="44"/>
      <c r="O20" s="44"/>
      <c r="P20" s="59">
        <v>3.169999999999999</v>
      </c>
      <c r="Q20" s="8">
        <v>1</v>
      </c>
      <c r="R20" s="43"/>
    </row>
    <row r="21" spans="1:18" s="8" customFormat="1" ht="56.25">
      <c r="A21" s="59">
        <v>3.179999999999999</v>
      </c>
      <c r="B21" s="84" t="s">
        <v>662</v>
      </c>
      <c r="C21" s="9" t="s">
        <v>140</v>
      </c>
      <c r="D21" s="85">
        <v>3</v>
      </c>
      <c r="E21" s="9" t="s">
        <v>661</v>
      </c>
      <c r="F21" s="88" t="s">
        <v>525</v>
      </c>
      <c r="G21" s="88" t="s">
        <v>525</v>
      </c>
      <c r="H21" s="10" t="s">
        <v>318</v>
      </c>
      <c r="I21" s="38" t="s">
        <v>107</v>
      </c>
      <c r="J21" s="86" t="s">
        <v>524</v>
      </c>
      <c r="K21" s="37">
        <v>1</v>
      </c>
      <c r="L21" s="37">
        <v>28</v>
      </c>
      <c r="M21" s="156"/>
      <c r="N21" s="44"/>
      <c r="O21" s="44"/>
      <c r="P21" s="59">
        <v>3.179999999999999</v>
      </c>
      <c r="Q21" s="8">
        <v>1</v>
      </c>
      <c r="R21" s="43"/>
    </row>
    <row r="22" spans="1:18" s="8" customFormat="1" ht="56.25">
      <c r="A22" s="59">
        <v>3.1899999999999986</v>
      </c>
      <c r="B22" s="9" t="s">
        <v>211</v>
      </c>
      <c r="C22" s="108" t="s">
        <v>664</v>
      </c>
      <c r="D22" s="85">
        <v>1</v>
      </c>
      <c r="E22" s="156"/>
      <c r="F22" s="88" t="s">
        <v>525</v>
      </c>
      <c r="G22" s="88" t="s">
        <v>525</v>
      </c>
      <c r="H22" s="10" t="s">
        <v>322</v>
      </c>
      <c r="I22" s="103" t="s">
        <v>1702</v>
      </c>
      <c r="J22" s="84" t="s">
        <v>524</v>
      </c>
      <c r="K22" s="37">
        <v>1</v>
      </c>
      <c r="L22" s="37">
        <v>28</v>
      </c>
      <c r="M22" s="156"/>
      <c r="N22" s="44"/>
      <c r="O22" s="44"/>
      <c r="P22" s="59">
        <v>3.1899999999999986</v>
      </c>
      <c r="Q22" s="8">
        <v>1</v>
      </c>
      <c r="R22" s="43"/>
    </row>
    <row r="23" spans="1:16" ht="12.75">
      <c r="A23" s="40"/>
      <c r="B23" s="48"/>
      <c r="D23" s="48"/>
      <c r="E23" s="48"/>
      <c r="P23" s="40"/>
    </row>
    <row r="24" spans="1:16" ht="12.75">
      <c r="A24" s="40"/>
      <c r="B24" s="48"/>
      <c r="D24" s="48"/>
      <c r="E24" s="48"/>
      <c r="P24" s="40"/>
    </row>
    <row r="25" spans="1:16" ht="12.75">
      <c r="A25" s="40"/>
      <c r="B25" s="48"/>
      <c r="D25" s="48"/>
      <c r="E25" s="48"/>
      <c r="P25" s="40"/>
    </row>
    <row r="26" spans="1:16" ht="12.75">
      <c r="A26" s="40"/>
      <c r="B26" s="48"/>
      <c r="D26" s="48"/>
      <c r="E26" s="48"/>
      <c r="P26" s="40"/>
    </row>
    <row r="27" spans="1:16" ht="12.75">
      <c r="A27" s="40"/>
      <c r="B27" s="48"/>
      <c r="D27" s="48"/>
      <c r="E27" s="48"/>
      <c r="P27" s="40"/>
    </row>
    <row r="28" spans="1:16" ht="12.75">
      <c r="A28" s="40"/>
      <c r="B28" s="48"/>
      <c r="D28" s="48"/>
      <c r="E28" s="48"/>
      <c r="P28" s="40"/>
    </row>
    <row r="29" spans="1:16" ht="12.75">
      <c r="A29" s="40"/>
      <c r="B29" s="48"/>
      <c r="D29" s="48"/>
      <c r="E29" s="48"/>
      <c r="P29" s="40"/>
    </row>
    <row r="30" spans="1:16" ht="12.75">
      <c r="A30" s="40"/>
      <c r="B30" s="48"/>
      <c r="D30" s="48"/>
      <c r="E30" s="48"/>
      <c r="P30" s="40"/>
    </row>
    <row r="31" spans="1:16" ht="12.75">
      <c r="A31" s="40"/>
      <c r="B31" s="48"/>
      <c r="D31" s="48"/>
      <c r="E31" s="48"/>
      <c r="P31" s="40"/>
    </row>
    <row r="32" spans="1:16" ht="12.75">
      <c r="A32" s="40"/>
      <c r="B32" s="48"/>
      <c r="D32" s="48"/>
      <c r="E32" s="48"/>
      <c r="P32" s="40"/>
    </row>
    <row r="33" spans="1:16" ht="12.75">
      <c r="A33" s="40"/>
      <c r="B33" s="48"/>
      <c r="D33" s="48"/>
      <c r="E33" s="48"/>
      <c r="P33" s="40"/>
    </row>
    <row r="34" spans="1:16" ht="12.75">
      <c r="A34" s="40"/>
      <c r="B34" s="48"/>
      <c r="D34" s="48"/>
      <c r="E34" s="48"/>
      <c r="P34" s="40"/>
    </row>
    <row r="35" spans="1:16" ht="12.75">
      <c r="A35" s="40"/>
      <c r="B35" s="48"/>
      <c r="D35" s="48"/>
      <c r="E35" s="48"/>
      <c r="P35" s="40"/>
    </row>
    <row r="36" spans="1:16" ht="12.75">
      <c r="A36" s="40"/>
      <c r="B36" s="48"/>
      <c r="D36" s="48"/>
      <c r="E36" s="48"/>
      <c r="P36" s="40"/>
    </row>
    <row r="37" spans="1:16" ht="12.75">
      <c r="A37" s="40"/>
      <c r="B37" s="48"/>
      <c r="D37" s="48"/>
      <c r="E37" s="48"/>
      <c r="P37" s="40"/>
    </row>
    <row r="38" spans="1:16" ht="12.75">
      <c r="A38" s="40"/>
      <c r="B38" s="48"/>
      <c r="D38" s="48"/>
      <c r="E38" s="48"/>
      <c r="P38" s="40"/>
    </row>
    <row r="39" spans="1:16" ht="12.75">
      <c r="A39" s="40"/>
      <c r="B39" s="48"/>
      <c r="D39" s="48"/>
      <c r="E39" s="48"/>
      <c r="P39" s="40"/>
    </row>
    <row r="40" spans="1:16" ht="12.75">
      <c r="A40" s="40"/>
      <c r="B40" s="48"/>
      <c r="D40" s="48"/>
      <c r="E40" s="48"/>
      <c r="P40" s="40"/>
    </row>
    <row r="41" spans="1:16" ht="12.75">
      <c r="A41" s="40"/>
      <c r="B41" s="48"/>
      <c r="D41" s="48"/>
      <c r="E41" s="48"/>
      <c r="P41" s="40"/>
    </row>
    <row r="42" spans="1:16" ht="12.75">
      <c r="A42" s="40"/>
      <c r="B42" s="48"/>
      <c r="D42" s="48"/>
      <c r="E42" s="48"/>
      <c r="P42" s="40"/>
    </row>
    <row r="43" spans="1:16" ht="12.75">
      <c r="A43" s="40"/>
      <c r="B43" s="48"/>
      <c r="D43" s="48"/>
      <c r="E43" s="48"/>
      <c r="P43" s="40"/>
    </row>
    <row r="44" spans="1:16" ht="12.75">
      <c r="A44" s="40"/>
      <c r="B44" s="48"/>
      <c r="D44" s="48"/>
      <c r="E44" s="48"/>
      <c r="P44" s="40"/>
    </row>
    <row r="45" spans="2:5" ht="12.75">
      <c r="B45" s="27"/>
      <c r="D45" s="48"/>
      <c r="E45" s="27"/>
    </row>
    <row r="46" spans="2:5" ht="12.75">
      <c r="B46" s="27"/>
      <c r="D46" s="48"/>
      <c r="E46" s="27"/>
    </row>
    <row r="47" spans="2:5" ht="12.75">
      <c r="B47" s="27"/>
      <c r="D47" s="48"/>
      <c r="E47" s="27"/>
    </row>
    <row r="48" spans="2:5" ht="12.75">
      <c r="B48" s="27"/>
      <c r="D48" s="48"/>
      <c r="E48" s="27"/>
    </row>
    <row r="49" spans="2:5" ht="12.75">
      <c r="B49" s="27"/>
      <c r="D49" s="48"/>
      <c r="E49" s="27"/>
    </row>
    <row r="50" spans="2:5" ht="12.75">
      <c r="B50" s="27"/>
      <c r="D50" s="48"/>
      <c r="E50" s="27"/>
    </row>
    <row r="51" spans="2:5" ht="12.75">
      <c r="B51" s="27"/>
      <c r="D51" s="48"/>
      <c r="E51" s="27"/>
    </row>
    <row r="52" spans="2:5" ht="12.75">
      <c r="B52" s="27"/>
      <c r="D52" s="48"/>
      <c r="E52" s="27"/>
    </row>
    <row r="53" spans="2:5" ht="12.75">
      <c r="B53" s="27"/>
      <c r="D53" s="48"/>
      <c r="E53" s="27"/>
    </row>
    <row r="54" spans="2:5" ht="12.75">
      <c r="B54" s="27"/>
      <c r="D54" s="48"/>
      <c r="E54" s="27"/>
    </row>
    <row r="55" spans="2:5" ht="12.75">
      <c r="B55" s="27"/>
      <c r="D55" s="48"/>
      <c r="E55" s="27"/>
    </row>
    <row r="56" spans="2:5" ht="12.75">
      <c r="B56" s="27"/>
      <c r="D56" s="48"/>
      <c r="E56" s="27"/>
    </row>
    <row r="57" spans="2:5" ht="12.75">
      <c r="B57" s="27"/>
      <c r="E57" s="27"/>
    </row>
    <row r="58" spans="2:5" ht="12.75">
      <c r="B58" s="27"/>
      <c r="E58" s="27"/>
    </row>
    <row r="59" spans="2:5" ht="12.75">
      <c r="B59" s="27"/>
      <c r="E59" s="27"/>
    </row>
    <row r="60" spans="2:5" ht="12.75">
      <c r="B60" s="27"/>
      <c r="E60" s="27"/>
    </row>
    <row r="61" spans="2:5" ht="12.75">
      <c r="B61" s="27"/>
      <c r="E61" s="27"/>
    </row>
    <row r="62" spans="2:5" ht="12.75">
      <c r="B62" s="27"/>
      <c r="D62" s="275"/>
      <c r="E62" s="276"/>
    </row>
    <row r="63" spans="2:5" ht="12.75">
      <c r="B63" s="27"/>
      <c r="D63" s="275"/>
      <c r="E63" s="276"/>
    </row>
    <row r="64" spans="2:5" ht="12.75">
      <c r="B64" s="27"/>
      <c r="E64" s="27"/>
    </row>
    <row r="65" spans="2:5" ht="12.75">
      <c r="B65" s="27"/>
      <c r="E65" s="27"/>
    </row>
    <row r="66" spans="2:5" ht="12.75">
      <c r="B66" s="27"/>
      <c r="E66" s="27"/>
    </row>
    <row r="67" spans="2:5" ht="12.75">
      <c r="B67" s="27"/>
      <c r="E67" s="27"/>
    </row>
    <row r="68" spans="2:5" ht="12.75">
      <c r="B68" s="27"/>
      <c r="E68" s="27"/>
    </row>
    <row r="69" spans="2:5" ht="12.75">
      <c r="B69" s="27"/>
      <c r="E69" s="27"/>
    </row>
    <row r="70" spans="2:5" ht="12.75">
      <c r="B70" s="27"/>
      <c r="E70" s="27"/>
    </row>
    <row r="71" spans="2:5" ht="12.75">
      <c r="B71" s="27"/>
      <c r="E71" s="27"/>
    </row>
    <row r="72" spans="2:5" ht="12.75">
      <c r="B72" s="27"/>
      <c r="E72" s="27"/>
    </row>
    <row r="73" spans="2:5" ht="12.75">
      <c r="B73" s="27"/>
      <c r="E73" s="27"/>
    </row>
    <row r="74" spans="2:5" ht="12.75">
      <c r="B74" s="27"/>
      <c r="E74" s="27"/>
    </row>
    <row r="75" spans="2:5" ht="12.75">
      <c r="B75" s="27"/>
      <c r="E75" s="27"/>
    </row>
    <row r="76" spans="2:5" ht="12.75">
      <c r="B76" s="27"/>
      <c r="E76" s="27"/>
    </row>
    <row r="77" spans="2:5" ht="12.75">
      <c r="B77" s="27"/>
      <c r="E77" s="27"/>
    </row>
    <row r="78" spans="2:5" ht="12.75">
      <c r="B78" s="27"/>
      <c r="E78" s="27"/>
    </row>
    <row r="79" spans="2:5" ht="12.75">
      <c r="B79" s="27"/>
      <c r="E79" s="27"/>
    </row>
    <row r="80" spans="2:5" ht="12.75">
      <c r="B80" s="27"/>
      <c r="E80" s="27"/>
    </row>
    <row r="81" spans="2:5" ht="12.75">
      <c r="B81" s="27"/>
      <c r="E81" s="27"/>
    </row>
    <row r="82" spans="2:5" ht="12.75">
      <c r="B82" s="27"/>
      <c r="E82" s="27"/>
    </row>
    <row r="83" spans="2:5" ht="12.75">
      <c r="B83" s="27"/>
      <c r="E83" s="27"/>
    </row>
    <row r="84" spans="2:5" ht="12.75">
      <c r="B84" s="27"/>
      <c r="E84" s="27"/>
    </row>
    <row r="85" spans="2:5" ht="12.75">
      <c r="B85" s="27"/>
      <c r="E85" s="27"/>
    </row>
    <row r="86" spans="2:5" ht="12.75">
      <c r="B86" s="27"/>
      <c r="E86" s="27"/>
    </row>
    <row r="87" spans="2:5" ht="12.75">
      <c r="B87" s="27"/>
      <c r="E87" s="27"/>
    </row>
    <row r="88" spans="2:5" ht="12.75">
      <c r="B88" s="27"/>
      <c r="E88" s="27"/>
    </row>
    <row r="89" spans="2:5" ht="12.75">
      <c r="B89" s="27"/>
      <c r="E89" s="27"/>
    </row>
    <row r="90" spans="2:5" ht="12.75">
      <c r="B90" s="27"/>
      <c r="E90" s="27"/>
    </row>
    <row r="91" spans="2:5" ht="12.75">
      <c r="B91" s="27"/>
      <c r="E91" s="27"/>
    </row>
    <row r="92" spans="2:5" ht="12.75">
      <c r="B92" s="27"/>
      <c r="E92" s="27"/>
    </row>
    <row r="93" spans="2:5" ht="12.75">
      <c r="B93" s="27"/>
      <c r="E93" s="27"/>
    </row>
  </sheetData>
  <sheetProtection/>
  <mergeCells count="5">
    <mergeCell ref="D62:D63"/>
    <mergeCell ref="E62:E63"/>
    <mergeCell ref="A1:C1"/>
    <mergeCell ref="D1:E1"/>
    <mergeCell ref="K17:K19"/>
  </mergeCells>
  <printOptions/>
  <pageMargins left="0.27" right="0.28" top="0.63" bottom="0.58" header="0.32" footer="0.19"/>
  <pageSetup horizontalDpi="300" verticalDpi="300" orientation="landscape" paperSize="9" r:id="rId3"/>
  <headerFooter alignWithMargins="0">
    <oddHeader>&amp;LCataract National Audit Dataset v2.5 (Biometry)</oddHeader>
    <oddFooter>&amp;RPage &amp;P of &amp;N</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45"/>
  <sheetViews>
    <sheetView zoomScalePageLayoutView="0" workbookViewId="0" topLeftCell="A1">
      <pane xSplit="3" ySplit="2" topLeftCell="G3" activePane="bottomRight" state="frozen"/>
      <selection pane="topLeft" activeCell="A1" sqref="A1"/>
      <selection pane="topRight" activeCell="D1" sqref="D1"/>
      <selection pane="bottomLeft" activeCell="A3" sqref="A3"/>
      <selection pane="bottomRight" activeCell="C26" sqref="C26"/>
    </sheetView>
  </sheetViews>
  <sheetFormatPr defaultColWidth="9.140625" defaultRowHeight="12.75"/>
  <cols>
    <col min="1" max="1" width="5.421875" style="34" bestFit="1" customWidth="1"/>
    <col min="2" max="2" width="19.28125" style="34" customWidth="1"/>
    <col min="3" max="3" width="36.7109375" style="12" customWidth="1"/>
    <col min="4" max="4" width="8.28125" style="106" customWidth="1"/>
    <col min="5" max="5" width="9.28125" style="34" customWidth="1"/>
    <col min="6" max="7" width="11.421875" style="12" customWidth="1"/>
    <col min="8" max="8" width="36.7109375" style="12" customWidth="1"/>
    <col min="9" max="9" width="23.7109375" style="12" customWidth="1"/>
    <col min="10" max="10" width="10.8515625" style="12" customWidth="1"/>
    <col min="11" max="11" width="14.00390625" style="67" customWidth="1"/>
    <col min="12" max="12" width="8.421875" style="30" customWidth="1"/>
    <col min="13" max="13" width="8.421875" style="12" customWidth="1"/>
    <col min="14" max="14" width="9.28125" style="12" customWidth="1"/>
    <col min="15" max="15" width="8.421875" style="12" customWidth="1"/>
    <col min="16" max="16" width="5.421875" style="34" bestFit="1" customWidth="1"/>
    <col min="17" max="17" width="9.140625" style="12" customWidth="1"/>
    <col min="18" max="18" width="13.28125" style="12" customWidth="1"/>
    <col min="19" max="16384" width="9.140625" style="12" customWidth="1"/>
  </cols>
  <sheetData>
    <row r="1" spans="1:18" s="246" customFormat="1" ht="35.25" customHeight="1">
      <c r="A1" s="261" t="str">
        <f>Patient!$A$1</f>
        <v>Royal College of Ophthalmologists 
Minimum Cataract National Data Set, Version 2.1</v>
      </c>
      <c r="B1" s="261"/>
      <c r="C1" s="261"/>
      <c r="D1" s="267" t="s">
        <v>213</v>
      </c>
      <c r="E1" s="267"/>
      <c r="K1" s="247"/>
      <c r="Q1" s="246">
        <f>SUM(Q3:Q102)</f>
        <v>1</v>
      </c>
      <c r="R1" s="246">
        <f>(COUNTIF(Q3:Q102,"0")+Q1)</f>
        <v>9</v>
      </c>
    </row>
    <row r="2" spans="1:18" s="41" customFormat="1" ht="34.5" customHeight="1">
      <c r="A2" s="2" t="s">
        <v>197</v>
      </c>
      <c r="B2" s="3" t="s">
        <v>3</v>
      </c>
      <c r="C2" s="3" t="s">
        <v>557</v>
      </c>
      <c r="D2" s="3" t="s">
        <v>526</v>
      </c>
      <c r="E2" s="3" t="s">
        <v>134</v>
      </c>
      <c r="F2" s="3" t="s">
        <v>198</v>
      </c>
      <c r="G2" s="3" t="s">
        <v>199</v>
      </c>
      <c r="H2" s="3" t="s">
        <v>232</v>
      </c>
      <c r="I2" s="3" t="s">
        <v>234</v>
      </c>
      <c r="J2" s="3" t="s">
        <v>527</v>
      </c>
      <c r="K2" s="3" t="s">
        <v>523</v>
      </c>
      <c r="L2" s="71" t="s">
        <v>227</v>
      </c>
      <c r="M2" s="3" t="s">
        <v>228</v>
      </c>
      <c r="N2" s="3" t="s">
        <v>511</v>
      </c>
      <c r="O2" s="3" t="s">
        <v>122</v>
      </c>
      <c r="P2" s="2" t="s">
        <v>197</v>
      </c>
      <c r="Q2" s="2" t="s">
        <v>1676</v>
      </c>
      <c r="R2" s="2" t="s">
        <v>1690</v>
      </c>
    </row>
    <row r="3" spans="1:16" s="8" customFormat="1" ht="12" customHeight="1">
      <c r="A3" s="32"/>
      <c r="B3" s="32"/>
      <c r="C3" s="5"/>
      <c r="D3" s="110"/>
      <c r="E3" s="32"/>
      <c r="F3" s="4"/>
      <c r="G3" s="4"/>
      <c r="H3" s="5"/>
      <c r="I3" s="6"/>
      <c r="J3" s="6"/>
      <c r="K3" s="23"/>
      <c r="L3" s="23"/>
      <c r="M3" s="7"/>
      <c r="N3" s="7"/>
      <c r="O3" s="7"/>
      <c r="P3" s="32"/>
    </row>
    <row r="4" spans="1:17" s="235" customFormat="1" ht="12.75" customHeight="1">
      <c r="A4" s="209">
        <v>4.01</v>
      </c>
      <c r="B4" s="204" t="s">
        <v>214</v>
      </c>
      <c r="C4" s="204" t="s">
        <v>124</v>
      </c>
      <c r="D4" s="205">
        <v>1</v>
      </c>
      <c r="E4" s="224"/>
      <c r="F4" s="206" t="s">
        <v>525</v>
      </c>
      <c r="G4" s="206" t="s">
        <v>525</v>
      </c>
      <c r="H4" s="210" t="s">
        <v>682</v>
      </c>
      <c r="I4" s="204" t="s">
        <v>665</v>
      </c>
      <c r="J4" s="204" t="s">
        <v>524</v>
      </c>
      <c r="K4" s="205">
        <v>1</v>
      </c>
      <c r="L4" s="205">
        <v>22</v>
      </c>
      <c r="M4" s="237"/>
      <c r="N4" s="237"/>
      <c r="O4" s="237"/>
      <c r="P4" s="209">
        <v>4.01</v>
      </c>
      <c r="Q4" s="235">
        <v>0</v>
      </c>
    </row>
    <row r="5" spans="1:17" s="235" customFormat="1" ht="12.75" customHeight="1">
      <c r="A5" s="209">
        <v>4.02</v>
      </c>
      <c r="B5" s="204" t="s">
        <v>298</v>
      </c>
      <c r="C5" s="210" t="s">
        <v>319</v>
      </c>
      <c r="D5" s="205">
        <v>1</v>
      </c>
      <c r="E5" s="224"/>
      <c r="F5" s="206" t="s">
        <v>525</v>
      </c>
      <c r="G5" s="206" t="s">
        <v>525</v>
      </c>
      <c r="H5" s="210" t="s">
        <v>683</v>
      </c>
      <c r="I5" s="204" t="s">
        <v>668</v>
      </c>
      <c r="J5" s="204" t="s">
        <v>524</v>
      </c>
      <c r="K5" s="205">
        <v>1</v>
      </c>
      <c r="L5" s="205">
        <v>22</v>
      </c>
      <c r="M5" s="204"/>
      <c r="N5" s="238"/>
      <c r="O5" s="238"/>
      <c r="P5" s="209">
        <v>4.02</v>
      </c>
      <c r="Q5" s="235">
        <v>0</v>
      </c>
    </row>
    <row r="6" spans="1:18" s="8" customFormat="1" ht="123.75">
      <c r="A6" s="59">
        <v>4.03</v>
      </c>
      <c r="B6" s="9" t="s">
        <v>215</v>
      </c>
      <c r="C6" s="9" t="s">
        <v>125</v>
      </c>
      <c r="D6" s="85">
        <v>1</v>
      </c>
      <c r="E6" s="56"/>
      <c r="F6" s="88" t="s">
        <v>525</v>
      </c>
      <c r="G6" s="88" t="s">
        <v>525</v>
      </c>
      <c r="H6" s="135" t="s">
        <v>682</v>
      </c>
      <c r="I6" s="9" t="s">
        <v>46</v>
      </c>
      <c r="J6" s="84" t="s">
        <v>524</v>
      </c>
      <c r="K6" s="85">
        <v>1</v>
      </c>
      <c r="L6" s="85" t="s">
        <v>684</v>
      </c>
      <c r="M6" s="11"/>
      <c r="N6" s="85" t="s">
        <v>1673</v>
      </c>
      <c r="O6" s="36"/>
      <c r="P6" s="59">
        <v>4.03</v>
      </c>
      <c r="Q6" s="8">
        <v>1</v>
      </c>
      <c r="R6" s="8" t="s">
        <v>1677</v>
      </c>
    </row>
    <row r="7" spans="1:17" s="235" customFormat="1" ht="12" customHeight="1">
      <c r="A7" s="209">
        <v>4.04</v>
      </c>
      <c r="B7" s="204" t="s">
        <v>48</v>
      </c>
      <c r="C7" s="204" t="s">
        <v>671</v>
      </c>
      <c r="D7" s="205">
        <v>1</v>
      </c>
      <c r="E7" s="224"/>
      <c r="F7" s="206" t="s">
        <v>525</v>
      </c>
      <c r="G7" s="206" t="s">
        <v>525</v>
      </c>
      <c r="H7" s="210" t="s">
        <v>673</v>
      </c>
      <c r="I7" s="204" t="s">
        <v>675</v>
      </c>
      <c r="J7" s="211" t="s">
        <v>12</v>
      </c>
      <c r="K7" s="205">
        <v>1</v>
      </c>
      <c r="L7" s="205"/>
      <c r="M7" s="237"/>
      <c r="N7" s="239"/>
      <c r="O7" s="239"/>
      <c r="P7" s="209">
        <v>4.04</v>
      </c>
      <c r="Q7" s="235">
        <v>0</v>
      </c>
    </row>
    <row r="8" spans="1:17" s="235" customFormat="1" ht="12" customHeight="1">
      <c r="A8" s="209">
        <v>4.05</v>
      </c>
      <c r="B8" s="204" t="s">
        <v>47</v>
      </c>
      <c r="C8" s="204" t="s">
        <v>672</v>
      </c>
      <c r="D8" s="205">
        <v>1</v>
      </c>
      <c r="E8" s="224"/>
      <c r="F8" s="206" t="s">
        <v>525</v>
      </c>
      <c r="G8" s="206" t="s">
        <v>525</v>
      </c>
      <c r="H8" s="210" t="s">
        <v>673</v>
      </c>
      <c r="I8" s="204" t="s">
        <v>675</v>
      </c>
      <c r="J8" s="211" t="s">
        <v>12</v>
      </c>
      <c r="K8" s="205">
        <v>1</v>
      </c>
      <c r="L8" s="205"/>
      <c r="M8" s="237"/>
      <c r="N8" s="239"/>
      <c r="O8" s="239"/>
      <c r="P8" s="209">
        <v>4.05</v>
      </c>
      <c r="Q8" s="235">
        <v>0</v>
      </c>
    </row>
    <row r="9" spans="1:17" s="235" customFormat="1" ht="12" customHeight="1">
      <c r="A9" s="209">
        <v>4.06</v>
      </c>
      <c r="B9" s="204" t="s">
        <v>248</v>
      </c>
      <c r="C9" s="204" t="s">
        <v>674</v>
      </c>
      <c r="D9" s="205">
        <v>1</v>
      </c>
      <c r="E9" s="224"/>
      <c r="F9" s="206" t="s">
        <v>525</v>
      </c>
      <c r="G9" s="206" t="s">
        <v>525</v>
      </c>
      <c r="H9" s="210" t="s">
        <v>673</v>
      </c>
      <c r="I9" s="204" t="s">
        <v>676</v>
      </c>
      <c r="J9" s="211" t="s">
        <v>12</v>
      </c>
      <c r="K9" s="205">
        <v>1</v>
      </c>
      <c r="L9" s="205"/>
      <c r="M9" s="237"/>
      <c r="N9" s="237"/>
      <c r="O9" s="237"/>
      <c r="P9" s="209">
        <v>4.06</v>
      </c>
      <c r="Q9" s="235">
        <v>0</v>
      </c>
    </row>
    <row r="10" spans="1:17" s="235" customFormat="1" ht="10.5" customHeight="1">
      <c r="A10" s="209">
        <v>4.07</v>
      </c>
      <c r="B10" s="204" t="s">
        <v>329</v>
      </c>
      <c r="C10" s="204" t="s">
        <v>678</v>
      </c>
      <c r="D10" s="205">
        <v>1</v>
      </c>
      <c r="E10" s="224"/>
      <c r="F10" s="206" t="s">
        <v>525</v>
      </c>
      <c r="G10" s="206" t="s">
        <v>525</v>
      </c>
      <c r="H10" s="210" t="s">
        <v>677</v>
      </c>
      <c r="I10" s="204" t="s">
        <v>348</v>
      </c>
      <c r="J10" s="204" t="s">
        <v>524</v>
      </c>
      <c r="K10" s="205">
        <v>1</v>
      </c>
      <c r="L10" s="205"/>
      <c r="M10" s="237"/>
      <c r="N10" s="237"/>
      <c r="O10" s="237"/>
      <c r="P10" s="209">
        <v>4.07</v>
      </c>
      <c r="Q10" s="235">
        <v>0</v>
      </c>
    </row>
    <row r="11" spans="1:17" s="235" customFormat="1" ht="10.5" customHeight="1">
      <c r="A11" s="209">
        <v>4.08</v>
      </c>
      <c r="B11" s="204" t="s">
        <v>126</v>
      </c>
      <c r="C11" s="204" t="s">
        <v>127</v>
      </c>
      <c r="D11" s="221">
        <v>1</v>
      </c>
      <c r="E11" s="224"/>
      <c r="F11" s="206" t="s">
        <v>525</v>
      </c>
      <c r="G11" s="206" t="s">
        <v>525</v>
      </c>
      <c r="H11" s="210" t="s">
        <v>679</v>
      </c>
      <c r="I11" s="204" t="s">
        <v>54</v>
      </c>
      <c r="J11" s="204" t="s">
        <v>524</v>
      </c>
      <c r="K11" s="205">
        <v>1</v>
      </c>
      <c r="L11" s="205"/>
      <c r="M11" s="237"/>
      <c r="N11" s="237"/>
      <c r="O11" s="237"/>
      <c r="P11" s="209">
        <v>4.08</v>
      </c>
      <c r="Q11" s="235">
        <v>0</v>
      </c>
    </row>
    <row r="12" spans="1:17" s="235" customFormat="1" ht="10.5" customHeight="1">
      <c r="A12" s="209">
        <v>4.09</v>
      </c>
      <c r="B12" s="210" t="s">
        <v>681</v>
      </c>
      <c r="C12" s="210" t="s">
        <v>130</v>
      </c>
      <c r="D12" s="205">
        <v>1</v>
      </c>
      <c r="E12" s="240"/>
      <c r="F12" s="206" t="s">
        <v>525</v>
      </c>
      <c r="G12" s="206" t="s">
        <v>525</v>
      </c>
      <c r="H12" s="210" t="s">
        <v>673</v>
      </c>
      <c r="I12" s="210" t="s">
        <v>680</v>
      </c>
      <c r="J12" s="210" t="s">
        <v>524</v>
      </c>
      <c r="K12" s="205">
        <v>1</v>
      </c>
      <c r="L12" s="205">
        <v>22</v>
      </c>
      <c r="M12" s="241"/>
      <c r="N12" s="241"/>
      <c r="O12" s="241"/>
      <c r="P12" s="209">
        <v>4.09</v>
      </c>
      <c r="Q12" s="235">
        <v>0</v>
      </c>
    </row>
    <row r="13" ht="12.75">
      <c r="D13" s="48"/>
    </row>
    <row r="14" ht="12.75">
      <c r="D14" s="48"/>
    </row>
    <row r="15" ht="12.75">
      <c r="D15" s="48"/>
    </row>
    <row r="16" ht="12.75">
      <c r="D16" s="48"/>
    </row>
    <row r="17" ht="12.75">
      <c r="D17" s="48"/>
    </row>
    <row r="18" ht="12.75">
      <c r="D18" s="48"/>
    </row>
    <row r="19" ht="12.75">
      <c r="D19" s="48"/>
    </row>
    <row r="20" ht="12.75">
      <c r="D20" s="48"/>
    </row>
    <row r="21" ht="12.75">
      <c r="D21" s="48"/>
    </row>
    <row r="22" ht="12.75">
      <c r="D22" s="48"/>
    </row>
    <row r="23" ht="12.75">
      <c r="D23" s="48"/>
    </row>
    <row r="24" ht="12.75">
      <c r="D24" s="48"/>
    </row>
    <row r="25" ht="12.75">
      <c r="D25" s="48"/>
    </row>
    <row r="26" ht="12.75">
      <c r="D26" s="48"/>
    </row>
    <row r="27" ht="12.75">
      <c r="D27" s="48"/>
    </row>
    <row r="28" ht="12.75">
      <c r="D28" s="48"/>
    </row>
    <row r="29" ht="12.75">
      <c r="D29" s="48"/>
    </row>
    <row r="30" ht="12.75">
      <c r="D30" s="48"/>
    </row>
    <row r="31" ht="12.75">
      <c r="D31" s="48"/>
    </row>
    <row r="32" ht="12.75">
      <c r="D32" s="48"/>
    </row>
    <row r="33" ht="12.75">
      <c r="D33" s="48"/>
    </row>
    <row r="34" ht="12.75">
      <c r="D34" s="48"/>
    </row>
    <row r="35" ht="12.75">
      <c r="D35" s="48"/>
    </row>
    <row r="36" ht="12.75">
      <c r="D36" s="48"/>
    </row>
    <row r="37" ht="12.75">
      <c r="D37" s="48"/>
    </row>
    <row r="38" ht="12.75">
      <c r="D38" s="48"/>
    </row>
    <row r="39" ht="12.75">
      <c r="D39" s="48"/>
    </row>
    <row r="40" ht="12.75">
      <c r="D40" s="48"/>
    </row>
    <row r="41" ht="12.75">
      <c r="D41" s="48"/>
    </row>
    <row r="42" ht="12.75">
      <c r="D42" s="48"/>
    </row>
    <row r="43" ht="12.75">
      <c r="D43" s="48"/>
    </row>
    <row r="44" ht="12.75">
      <c r="D44" s="48"/>
    </row>
    <row r="45" ht="12.75">
      <c r="D45" s="48"/>
    </row>
  </sheetData>
  <sheetProtection/>
  <mergeCells count="2">
    <mergeCell ref="A1:C1"/>
    <mergeCell ref="D1:E1"/>
  </mergeCells>
  <printOptions/>
  <pageMargins left="0.36" right="0.34" top="0.75" bottom="0.66" header="0.3" footer="0.27"/>
  <pageSetup fitToHeight="2" fitToWidth="2" horizontalDpi="600" verticalDpi="600" orientation="landscape" paperSize="9" r:id="rId3"/>
  <headerFooter alignWithMargins="0">
    <oddHeader>&amp;LCataract National Audit Dataset v2.5 (Anaesthetic)</oddHeader>
    <oddFooter>&amp;LAnaesthetic&amp;RPage &amp;P of &amp;N</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R31"/>
  <sheetViews>
    <sheetView zoomScale="90" zoomScaleNormal="90"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H36" sqref="H36"/>
    </sheetView>
  </sheetViews>
  <sheetFormatPr defaultColWidth="9.140625" defaultRowHeight="12.75"/>
  <cols>
    <col min="1" max="1" width="5.421875" style="34" bestFit="1" customWidth="1"/>
    <col min="2" max="2" width="15.140625" style="34" customWidth="1"/>
    <col min="3" max="3" width="36.7109375" style="12" customWidth="1"/>
    <col min="4" max="4" width="15.140625" style="106" customWidth="1"/>
    <col min="5" max="5" width="16.421875" style="34" customWidth="1"/>
    <col min="6" max="7" width="12.421875" style="12" customWidth="1"/>
    <col min="8" max="8" width="37.57421875" style="12" customWidth="1"/>
    <col min="9" max="9" width="32.28125" style="12" customWidth="1"/>
    <col min="10" max="10" width="9.8515625" style="12" customWidth="1"/>
    <col min="11" max="11" width="14.00390625" style="97" customWidth="1"/>
    <col min="12" max="12" width="8.00390625" style="157" customWidth="1"/>
    <col min="13" max="13" width="8.00390625" style="12" customWidth="1"/>
    <col min="14" max="14" width="8.7109375" style="12" customWidth="1"/>
    <col min="15" max="15" width="8.00390625" style="12" customWidth="1"/>
    <col min="16" max="16" width="5.421875" style="34" bestFit="1" customWidth="1"/>
    <col min="17" max="17" width="9.140625" style="12" customWidth="1"/>
    <col min="18" max="18" width="23.8515625" style="12" customWidth="1"/>
    <col min="19" max="16384" width="9.140625" style="12" customWidth="1"/>
  </cols>
  <sheetData>
    <row r="1" spans="1:18" s="246" customFormat="1" ht="30" customHeight="1">
      <c r="A1" s="261" t="str">
        <f>Patient!$A$1</f>
        <v>Royal College of Ophthalmologists 
Minimum Cataract National Data Set, Version 2.1</v>
      </c>
      <c r="B1" s="261"/>
      <c r="C1" s="261"/>
      <c r="D1" s="267" t="s">
        <v>216</v>
      </c>
      <c r="E1" s="267"/>
      <c r="K1" s="247"/>
      <c r="Q1" s="246">
        <f>SUM(Q3:Q102)</f>
        <v>15</v>
      </c>
      <c r="R1" s="246">
        <f>(COUNTIF(Q3:Q102,"0")+Q1)</f>
        <v>25</v>
      </c>
    </row>
    <row r="2" spans="1:18" s="41" customFormat="1" ht="34.5" customHeight="1">
      <c r="A2" s="2" t="s">
        <v>197</v>
      </c>
      <c r="B2" s="3" t="s">
        <v>3</v>
      </c>
      <c r="C2" s="3" t="s">
        <v>557</v>
      </c>
      <c r="D2" s="3" t="s">
        <v>526</v>
      </c>
      <c r="E2" s="3" t="s">
        <v>134</v>
      </c>
      <c r="F2" s="3" t="s">
        <v>198</v>
      </c>
      <c r="G2" s="3" t="s">
        <v>199</v>
      </c>
      <c r="H2" s="3" t="s">
        <v>232</v>
      </c>
      <c r="I2" s="3" t="s">
        <v>234</v>
      </c>
      <c r="J2" s="3" t="s">
        <v>527</v>
      </c>
      <c r="K2" s="3" t="s">
        <v>523</v>
      </c>
      <c r="L2" s="71" t="s">
        <v>227</v>
      </c>
      <c r="M2" s="3" t="s">
        <v>228</v>
      </c>
      <c r="N2" s="3" t="s">
        <v>511</v>
      </c>
      <c r="O2" s="3" t="s">
        <v>122</v>
      </c>
      <c r="P2" s="2" t="s">
        <v>197</v>
      </c>
      <c r="Q2" s="2" t="s">
        <v>1676</v>
      </c>
      <c r="R2" s="2" t="s">
        <v>1690</v>
      </c>
    </row>
    <row r="3" spans="1:18" s="8" customFormat="1" ht="12" customHeight="1">
      <c r="A3" s="58"/>
      <c r="B3" s="62"/>
      <c r="C3" s="5"/>
      <c r="D3" s="102"/>
      <c r="E3" s="32"/>
      <c r="F3" s="4"/>
      <c r="G3" s="4"/>
      <c r="H3" s="5"/>
      <c r="I3" s="6"/>
      <c r="J3" s="6"/>
      <c r="K3" s="23"/>
      <c r="L3" s="7"/>
      <c r="M3" s="7"/>
      <c r="N3" s="7"/>
      <c r="O3" s="7"/>
      <c r="P3" s="58"/>
      <c r="R3" s="43"/>
    </row>
    <row r="4" spans="1:18" s="8" customFormat="1" ht="56.25">
      <c r="A4" s="256">
        <v>5.01</v>
      </c>
      <c r="B4" s="111" t="s">
        <v>1721</v>
      </c>
      <c r="C4" s="84" t="s">
        <v>239</v>
      </c>
      <c r="D4" s="85" t="s">
        <v>687</v>
      </c>
      <c r="E4" s="256"/>
      <c r="F4" s="84" t="s">
        <v>307</v>
      </c>
      <c r="G4" s="88" t="s">
        <v>525</v>
      </c>
      <c r="H4" s="113" t="s">
        <v>1726</v>
      </c>
      <c r="I4" s="84" t="s">
        <v>1722</v>
      </c>
      <c r="J4" s="84" t="s">
        <v>524</v>
      </c>
      <c r="K4" s="85">
        <v>1</v>
      </c>
      <c r="L4" s="105">
        <v>21</v>
      </c>
      <c r="M4" s="11"/>
      <c r="N4" s="11"/>
      <c r="O4" s="11"/>
      <c r="P4" s="256">
        <v>5.01</v>
      </c>
      <c r="Q4" s="8">
        <v>1</v>
      </c>
      <c r="R4" s="43" t="s">
        <v>1704</v>
      </c>
    </row>
    <row r="5" spans="1:18" s="8" customFormat="1" ht="12" customHeight="1">
      <c r="A5" s="256">
        <v>5.02</v>
      </c>
      <c r="B5" s="84" t="s">
        <v>217</v>
      </c>
      <c r="C5" s="84" t="s">
        <v>324</v>
      </c>
      <c r="D5" s="85" t="s">
        <v>687</v>
      </c>
      <c r="E5" s="256"/>
      <c r="F5" s="88" t="s">
        <v>525</v>
      </c>
      <c r="G5" s="88" t="s">
        <v>525</v>
      </c>
      <c r="H5" s="135" t="s">
        <v>325</v>
      </c>
      <c r="I5" s="84" t="s">
        <v>689</v>
      </c>
      <c r="J5" s="84" t="s">
        <v>524</v>
      </c>
      <c r="K5" s="85">
        <v>1</v>
      </c>
      <c r="L5" s="105"/>
      <c r="M5" s="11"/>
      <c r="N5" s="11"/>
      <c r="O5" s="11"/>
      <c r="P5" s="256">
        <v>5.02</v>
      </c>
      <c r="Q5" s="8">
        <v>0</v>
      </c>
      <c r="R5" s="43"/>
    </row>
    <row r="6" spans="1:18" s="8" customFormat="1" ht="25.5">
      <c r="A6" s="256">
        <v>5.029999999999999</v>
      </c>
      <c r="B6" s="84" t="s">
        <v>218</v>
      </c>
      <c r="C6" s="84" t="s">
        <v>308</v>
      </c>
      <c r="D6" s="85" t="s">
        <v>687</v>
      </c>
      <c r="E6" s="256"/>
      <c r="F6" s="88" t="s">
        <v>525</v>
      </c>
      <c r="G6" s="88" t="s">
        <v>525</v>
      </c>
      <c r="H6" s="135" t="s">
        <v>690</v>
      </c>
      <c r="I6" s="257" t="s">
        <v>251</v>
      </c>
      <c r="J6" s="84" t="s">
        <v>524</v>
      </c>
      <c r="K6" s="85">
        <v>1</v>
      </c>
      <c r="L6" s="105"/>
      <c r="M6" s="11"/>
      <c r="N6" s="11"/>
      <c r="O6" s="11"/>
      <c r="P6" s="256">
        <v>5.029999999999999</v>
      </c>
      <c r="Q6" s="8">
        <v>1</v>
      </c>
      <c r="R6" s="43" t="s">
        <v>1685</v>
      </c>
    </row>
    <row r="7" spans="1:18" s="8" customFormat="1" ht="45">
      <c r="A7" s="256">
        <v>5.039999999999999</v>
      </c>
      <c r="B7" s="84" t="s">
        <v>219</v>
      </c>
      <c r="C7" s="84" t="s">
        <v>1710</v>
      </c>
      <c r="D7" s="85">
        <v>1</v>
      </c>
      <c r="E7" s="256"/>
      <c r="F7" s="84" t="s">
        <v>698</v>
      </c>
      <c r="G7" s="88" t="s">
        <v>525</v>
      </c>
      <c r="H7" s="135" t="s">
        <v>691</v>
      </c>
      <c r="I7" s="84" t="s">
        <v>774</v>
      </c>
      <c r="J7" s="84" t="s">
        <v>524</v>
      </c>
      <c r="K7" s="85">
        <v>1</v>
      </c>
      <c r="L7" s="105">
        <v>21</v>
      </c>
      <c r="M7" s="11"/>
      <c r="N7" s="11"/>
      <c r="O7" s="11"/>
      <c r="P7" s="256">
        <v>5.039999999999999</v>
      </c>
      <c r="Q7" s="8">
        <v>1</v>
      </c>
      <c r="R7" s="43" t="s">
        <v>1682</v>
      </c>
    </row>
    <row r="8" spans="1:18" s="8" customFormat="1" ht="135">
      <c r="A8" s="256">
        <v>5.049999999999999</v>
      </c>
      <c r="B8" s="135" t="s">
        <v>693</v>
      </c>
      <c r="C8" s="135" t="s">
        <v>233</v>
      </c>
      <c r="D8" s="85">
        <v>1</v>
      </c>
      <c r="E8" s="256"/>
      <c r="F8" s="135" t="s">
        <v>695</v>
      </c>
      <c r="G8" s="88" t="s">
        <v>525</v>
      </c>
      <c r="H8" s="135" t="s">
        <v>691</v>
      </c>
      <c r="I8" s="135" t="s">
        <v>692</v>
      </c>
      <c r="J8" s="135" t="s">
        <v>524</v>
      </c>
      <c r="K8" s="85">
        <v>1</v>
      </c>
      <c r="L8" s="105">
        <v>22</v>
      </c>
      <c r="M8" s="11"/>
      <c r="N8" s="11"/>
      <c r="O8" s="11"/>
      <c r="P8" s="256">
        <v>5.049999999999999</v>
      </c>
      <c r="Q8" s="8">
        <v>1</v>
      </c>
      <c r="R8" s="43" t="s">
        <v>1678</v>
      </c>
    </row>
    <row r="9" spans="1:18" s="8" customFormat="1" ht="11.25" customHeight="1">
      <c r="A9" s="256">
        <v>5.059999999999999</v>
      </c>
      <c r="B9" s="84" t="s">
        <v>699</v>
      </c>
      <c r="C9" s="84" t="s">
        <v>701</v>
      </c>
      <c r="D9" s="85">
        <v>1</v>
      </c>
      <c r="E9" s="256"/>
      <c r="F9" s="84" t="s">
        <v>700</v>
      </c>
      <c r="G9" s="88" t="s">
        <v>525</v>
      </c>
      <c r="H9" s="135" t="s">
        <v>691</v>
      </c>
      <c r="I9" s="84" t="s">
        <v>1723</v>
      </c>
      <c r="J9" s="84" t="s">
        <v>765</v>
      </c>
      <c r="K9" s="85">
        <v>2</v>
      </c>
      <c r="L9" s="105">
        <v>21</v>
      </c>
      <c r="M9" s="11"/>
      <c r="N9" s="11"/>
      <c r="O9" s="11"/>
      <c r="P9" s="256">
        <v>5.059999999999999</v>
      </c>
      <c r="Q9" s="8">
        <v>0</v>
      </c>
      <c r="R9" s="43"/>
    </row>
    <row r="10" spans="1:18" s="8" customFormat="1" ht="12" customHeight="1">
      <c r="A10" s="256">
        <v>5.0699999999999985</v>
      </c>
      <c r="B10" s="135" t="s">
        <v>694</v>
      </c>
      <c r="C10" s="135" t="s">
        <v>309</v>
      </c>
      <c r="D10" s="85">
        <v>1</v>
      </c>
      <c r="E10" s="256"/>
      <c r="F10" s="84" t="s">
        <v>696</v>
      </c>
      <c r="G10" s="88" t="s">
        <v>525</v>
      </c>
      <c r="H10" s="135" t="s">
        <v>691</v>
      </c>
      <c r="I10" s="135" t="s">
        <v>697</v>
      </c>
      <c r="J10" s="84" t="s">
        <v>765</v>
      </c>
      <c r="K10" s="168">
        <v>2</v>
      </c>
      <c r="L10" s="105">
        <v>22</v>
      </c>
      <c r="M10" s="11"/>
      <c r="N10" s="11"/>
      <c r="O10" s="11"/>
      <c r="P10" s="256">
        <v>5.0699999999999985</v>
      </c>
      <c r="Q10" s="8">
        <v>0</v>
      </c>
      <c r="R10" s="43"/>
    </row>
    <row r="11" spans="1:18" s="8" customFormat="1" ht="56.25">
      <c r="A11" s="256">
        <v>5.079999999999998</v>
      </c>
      <c r="B11" s="84" t="s">
        <v>220</v>
      </c>
      <c r="C11" s="84" t="s">
        <v>238</v>
      </c>
      <c r="D11" s="85" t="s">
        <v>687</v>
      </c>
      <c r="E11" s="256"/>
      <c r="F11" s="88" t="s">
        <v>525</v>
      </c>
      <c r="G11" s="88" t="s">
        <v>525</v>
      </c>
      <c r="H11" s="135" t="s">
        <v>766</v>
      </c>
      <c r="I11" s="84" t="s">
        <v>353</v>
      </c>
      <c r="J11" s="84" t="s">
        <v>524</v>
      </c>
      <c r="K11" s="168">
        <v>1</v>
      </c>
      <c r="L11" s="105"/>
      <c r="M11" s="11"/>
      <c r="N11" s="11"/>
      <c r="O11" s="11"/>
      <c r="P11" s="256">
        <v>5.079999999999998</v>
      </c>
      <c r="Q11" s="8">
        <v>1</v>
      </c>
      <c r="R11" s="43" t="s">
        <v>1677</v>
      </c>
    </row>
    <row r="12" spans="1:18" s="8" customFormat="1" ht="56.25">
      <c r="A12" s="256">
        <v>5.089999999999998</v>
      </c>
      <c r="B12" s="84" t="s">
        <v>221</v>
      </c>
      <c r="C12" s="84" t="s">
        <v>131</v>
      </c>
      <c r="D12" s="85">
        <v>1</v>
      </c>
      <c r="E12" s="256"/>
      <c r="F12" s="88" t="s">
        <v>525</v>
      </c>
      <c r="G12" s="88" t="s">
        <v>525</v>
      </c>
      <c r="H12" s="135" t="s">
        <v>767</v>
      </c>
      <c r="I12" s="84" t="s">
        <v>349</v>
      </c>
      <c r="J12" s="84" t="s">
        <v>524</v>
      </c>
      <c r="K12" s="168">
        <v>1</v>
      </c>
      <c r="L12" s="105">
        <v>12</v>
      </c>
      <c r="M12" s="11"/>
      <c r="N12" s="11"/>
      <c r="O12" s="11"/>
      <c r="P12" s="256">
        <v>5.089999999999998</v>
      </c>
      <c r="Q12" s="8">
        <v>1</v>
      </c>
      <c r="R12" s="43" t="s">
        <v>1677</v>
      </c>
    </row>
    <row r="13" spans="1:18" s="8" customFormat="1" ht="168.75">
      <c r="A13" s="256">
        <v>5.099999999999998</v>
      </c>
      <c r="B13" s="135" t="s">
        <v>321</v>
      </c>
      <c r="C13" s="135" t="s">
        <v>321</v>
      </c>
      <c r="D13" s="85">
        <v>1</v>
      </c>
      <c r="E13" s="258"/>
      <c r="F13" s="88" t="s">
        <v>525</v>
      </c>
      <c r="G13" s="88" t="s">
        <v>525</v>
      </c>
      <c r="H13" s="135" t="s">
        <v>768</v>
      </c>
      <c r="I13" s="135" t="s">
        <v>702</v>
      </c>
      <c r="J13" s="84" t="s">
        <v>524</v>
      </c>
      <c r="K13" s="168">
        <v>1</v>
      </c>
      <c r="L13" s="105"/>
      <c r="M13" s="137"/>
      <c r="N13" s="137"/>
      <c r="O13" s="137"/>
      <c r="P13" s="256">
        <v>5.099999999999998</v>
      </c>
      <c r="Q13" s="8">
        <v>1</v>
      </c>
      <c r="R13" s="43" t="s">
        <v>1677</v>
      </c>
    </row>
    <row r="14" spans="1:18" s="8" customFormat="1" ht="56.25">
      <c r="A14" s="256">
        <v>5.109999999999998</v>
      </c>
      <c r="B14" s="84" t="s">
        <v>132</v>
      </c>
      <c r="C14" s="84" t="s">
        <v>135</v>
      </c>
      <c r="D14" s="85">
        <v>1</v>
      </c>
      <c r="E14" s="256"/>
      <c r="F14" s="88" t="s">
        <v>525</v>
      </c>
      <c r="G14" s="88" t="s">
        <v>525</v>
      </c>
      <c r="H14" s="135" t="s">
        <v>769</v>
      </c>
      <c r="I14" s="84" t="s">
        <v>348</v>
      </c>
      <c r="J14" s="84" t="s">
        <v>524</v>
      </c>
      <c r="K14" s="168">
        <v>1</v>
      </c>
      <c r="L14" s="105"/>
      <c r="M14" s="11"/>
      <c r="N14" s="11"/>
      <c r="O14" s="11"/>
      <c r="P14" s="256">
        <v>5.109999999999998</v>
      </c>
      <c r="Q14" s="8">
        <v>1</v>
      </c>
      <c r="R14" s="43" t="s">
        <v>1677</v>
      </c>
    </row>
    <row r="15" spans="1:18" s="8" customFormat="1" ht="11.25" customHeight="1">
      <c r="A15" s="256">
        <v>5.119999999999997</v>
      </c>
      <c r="B15" s="84" t="s">
        <v>110</v>
      </c>
      <c r="C15" s="84" t="s">
        <v>243</v>
      </c>
      <c r="D15" s="85">
        <v>1</v>
      </c>
      <c r="E15" s="256"/>
      <c r="F15" s="88" t="s">
        <v>525</v>
      </c>
      <c r="G15" s="88" t="s">
        <v>525</v>
      </c>
      <c r="H15" s="135" t="s">
        <v>704</v>
      </c>
      <c r="I15" s="84" t="s">
        <v>354</v>
      </c>
      <c r="J15" s="84" t="s">
        <v>524</v>
      </c>
      <c r="K15" s="168">
        <v>1</v>
      </c>
      <c r="L15" s="105"/>
      <c r="M15" s="11"/>
      <c r="N15" s="259"/>
      <c r="O15" s="259"/>
      <c r="P15" s="256">
        <v>5.119999999999997</v>
      </c>
      <c r="Q15" s="8">
        <v>0</v>
      </c>
      <c r="R15" s="43" t="s">
        <v>1683</v>
      </c>
    </row>
    <row r="16" spans="1:18" s="8" customFormat="1" ht="11.25" customHeight="1">
      <c r="A16" s="256">
        <v>5.129999999999997</v>
      </c>
      <c r="B16" s="84" t="s">
        <v>703</v>
      </c>
      <c r="C16" s="84" t="s">
        <v>244</v>
      </c>
      <c r="D16" s="85">
        <v>1</v>
      </c>
      <c r="E16" s="256"/>
      <c r="F16" s="88" t="s">
        <v>525</v>
      </c>
      <c r="G16" s="88" t="s">
        <v>525</v>
      </c>
      <c r="H16" s="135" t="s">
        <v>770</v>
      </c>
      <c r="I16" s="84" t="s">
        <v>355</v>
      </c>
      <c r="J16" s="84" t="s">
        <v>524</v>
      </c>
      <c r="K16" s="168">
        <v>1</v>
      </c>
      <c r="L16" s="105"/>
      <c r="M16" s="11"/>
      <c r="N16" s="11"/>
      <c r="O16" s="11"/>
      <c r="P16" s="256">
        <v>5.129999999999997</v>
      </c>
      <c r="Q16" s="8">
        <v>0</v>
      </c>
      <c r="R16" s="43"/>
    </row>
    <row r="17" spans="1:18" s="8" customFormat="1" ht="11.25" customHeight="1">
      <c r="A17" s="256">
        <v>5.139999999999997</v>
      </c>
      <c r="B17" s="84" t="s">
        <v>344</v>
      </c>
      <c r="C17" s="84" t="s">
        <v>345</v>
      </c>
      <c r="D17" s="85">
        <v>1</v>
      </c>
      <c r="E17" s="256"/>
      <c r="F17" s="88" t="s">
        <v>525</v>
      </c>
      <c r="G17" s="88" t="s">
        <v>525</v>
      </c>
      <c r="H17" s="135" t="s">
        <v>705</v>
      </c>
      <c r="I17" s="111" t="s">
        <v>1724</v>
      </c>
      <c r="J17" s="84" t="s">
        <v>528</v>
      </c>
      <c r="K17" s="168">
        <v>2</v>
      </c>
      <c r="L17" s="105"/>
      <c r="M17" s="11"/>
      <c r="N17" s="11"/>
      <c r="O17" s="11"/>
      <c r="P17" s="256">
        <v>5.139999999999997</v>
      </c>
      <c r="Q17" s="8">
        <v>0</v>
      </c>
      <c r="R17" s="43"/>
    </row>
    <row r="18" spans="1:18" s="8" customFormat="1" ht="11.25" customHeight="1">
      <c r="A18" s="256">
        <v>5.149999999999997</v>
      </c>
      <c r="B18" s="84" t="s">
        <v>707</v>
      </c>
      <c r="C18" s="84" t="s">
        <v>713</v>
      </c>
      <c r="D18" s="85">
        <v>1</v>
      </c>
      <c r="E18" s="256"/>
      <c r="F18" s="88" t="s">
        <v>525</v>
      </c>
      <c r="G18" s="88" t="s">
        <v>525</v>
      </c>
      <c r="H18" s="135" t="s">
        <v>770</v>
      </c>
      <c r="I18" s="103" t="s">
        <v>302</v>
      </c>
      <c r="J18" s="84" t="s">
        <v>524</v>
      </c>
      <c r="K18" s="168">
        <v>2</v>
      </c>
      <c r="L18" s="105"/>
      <c r="M18" s="11"/>
      <c r="N18" s="11"/>
      <c r="O18" s="11"/>
      <c r="P18" s="256">
        <v>5.149999999999997</v>
      </c>
      <c r="Q18" s="8">
        <v>0</v>
      </c>
      <c r="R18" s="43"/>
    </row>
    <row r="19" spans="1:18" s="8" customFormat="1" ht="11.25" customHeight="1">
      <c r="A19" s="256">
        <v>5.159999999999997</v>
      </c>
      <c r="B19" s="84" t="s">
        <v>712</v>
      </c>
      <c r="C19" s="84" t="s">
        <v>245</v>
      </c>
      <c r="D19" s="85">
        <v>1</v>
      </c>
      <c r="E19" s="256"/>
      <c r="F19" s="88" t="s">
        <v>525</v>
      </c>
      <c r="G19" s="88" t="s">
        <v>525</v>
      </c>
      <c r="H19" s="135" t="s">
        <v>706</v>
      </c>
      <c r="I19" s="84" t="s">
        <v>708</v>
      </c>
      <c r="J19" s="84" t="s">
        <v>524</v>
      </c>
      <c r="K19" s="168">
        <v>2</v>
      </c>
      <c r="L19" s="105"/>
      <c r="M19" s="11"/>
      <c r="N19" s="11"/>
      <c r="O19" s="11"/>
      <c r="P19" s="256">
        <v>5.159999999999997</v>
      </c>
      <c r="Q19" s="8">
        <v>0</v>
      </c>
      <c r="R19" s="43"/>
    </row>
    <row r="20" spans="1:18" s="8" customFormat="1" ht="225">
      <c r="A20" s="256">
        <v>5.169999999999996</v>
      </c>
      <c r="B20" s="135" t="s">
        <v>223</v>
      </c>
      <c r="C20" s="135" t="s">
        <v>246</v>
      </c>
      <c r="D20" s="85">
        <v>1</v>
      </c>
      <c r="E20" s="256"/>
      <c r="F20" s="88" t="s">
        <v>525</v>
      </c>
      <c r="G20" s="88" t="s">
        <v>525</v>
      </c>
      <c r="H20" s="135" t="s">
        <v>771</v>
      </c>
      <c r="I20" s="135" t="s">
        <v>1708</v>
      </c>
      <c r="J20" s="135" t="s">
        <v>524</v>
      </c>
      <c r="K20" s="168">
        <v>1</v>
      </c>
      <c r="L20" s="105"/>
      <c r="M20" s="11"/>
      <c r="N20" s="11"/>
      <c r="O20" s="11"/>
      <c r="P20" s="256">
        <v>5.169999999999996</v>
      </c>
      <c r="Q20" s="8">
        <v>1</v>
      </c>
      <c r="R20" s="43" t="s">
        <v>1677</v>
      </c>
    </row>
    <row r="21" spans="1:18" s="8" customFormat="1" ht="123.75">
      <c r="A21" s="256">
        <v>5.179999999999996</v>
      </c>
      <c r="B21" s="84" t="s">
        <v>224</v>
      </c>
      <c r="C21" s="84" t="s">
        <v>247</v>
      </c>
      <c r="D21" s="85">
        <v>1</v>
      </c>
      <c r="E21" s="256"/>
      <c r="F21" s="88" t="s">
        <v>525</v>
      </c>
      <c r="G21" s="88" t="s">
        <v>525</v>
      </c>
      <c r="H21" s="84" t="s">
        <v>771</v>
      </c>
      <c r="I21" s="84" t="s">
        <v>709</v>
      </c>
      <c r="J21" s="135" t="s">
        <v>524</v>
      </c>
      <c r="K21" s="168">
        <v>1</v>
      </c>
      <c r="L21" s="105"/>
      <c r="M21" s="11"/>
      <c r="N21" s="11"/>
      <c r="O21" s="11"/>
      <c r="P21" s="256">
        <v>5.179999999999996</v>
      </c>
      <c r="Q21" s="8">
        <v>1</v>
      </c>
      <c r="R21" s="43" t="s">
        <v>1677</v>
      </c>
    </row>
    <row r="22" spans="1:18" s="8" customFormat="1" ht="102">
      <c r="A22" s="256">
        <v>5.189999999999996</v>
      </c>
      <c r="B22" s="84" t="s">
        <v>346</v>
      </c>
      <c r="C22" s="84" t="s">
        <v>362</v>
      </c>
      <c r="D22" s="85">
        <v>1</v>
      </c>
      <c r="E22" s="256"/>
      <c r="F22" s="88" t="s">
        <v>525</v>
      </c>
      <c r="G22" s="88" t="s">
        <v>525</v>
      </c>
      <c r="H22" s="84" t="s">
        <v>772</v>
      </c>
      <c r="I22" s="84" t="s">
        <v>185</v>
      </c>
      <c r="J22" s="135" t="s">
        <v>710</v>
      </c>
      <c r="K22" s="168">
        <v>1</v>
      </c>
      <c r="L22" s="105">
        <v>13</v>
      </c>
      <c r="M22" s="11"/>
      <c r="N22" s="85" t="s">
        <v>1673</v>
      </c>
      <c r="O22" s="203"/>
      <c r="P22" s="256">
        <v>5.189999999999996</v>
      </c>
      <c r="Q22" s="8">
        <v>1</v>
      </c>
      <c r="R22" s="43" t="s">
        <v>1705</v>
      </c>
    </row>
    <row r="23" spans="1:18" s="8" customFormat="1" ht="258.75">
      <c r="A23" s="256">
        <v>5.199999999999996</v>
      </c>
      <c r="B23" s="84" t="s">
        <v>225</v>
      </c>
      <c r="C23" s="84" t="s">
        <v>128</v>
      </c>
      <c r="D23" s="85">
        <v>1</v>
      </c>
      <c r="E23" s="256"/>
      <c r="F23" s="88" t="s">
        <v>525</v>
      </c>
      <c r="G23" s="88" t="s">
        <v>525</v>
      </c>
      <c r="H23" s="84" t="s">
        <v>773</v>
      </c>
      <c r="I23" s="84" t="s">
        <v>49</v>
      </c>
      <c r="J23" s="135" t="s">
        <v>524</v>
      </c>
      <c r="K23" s="168">
        <v>1</v>
      </c>
      <c r="L23" s="105">
        <v>14</v>
      </c>
      <c r="M23" s="11"/>
      <c r="N23" s="11"/>
      <c r="O23" s="11"/>
      <c r="P23" s="256">
        <v>5.199999999999996</v>
      </c>
      <c r="Q23" s="8">
        <v>1</v>
      </c>
      <c r="R23" s="43" t="s">
        <v>1677</v>
      </c>
    </row>
    <row r="24" spans="1:18" s="8" customFormat="1" ht="11.25" customHeight="1">
      <c r="A24" s="256">
        <v>5.2099999999999955</v>
      </c>
      <c r="B24" s="84" t="s">
        <v>502</v>
      </c>
      <c r="C24" s="84" t="s">
        <v>711</v>
      </c>
      <c r="D24" s="85">
        <v>1</v>
      </c>
      <c r="E24" s="256"/>
      <c r="F24" s="88" t="s">
        <v>525</v>
      </c>
      <c r="G24" s="88" t="s">
        <v>525</v>
      </c>
      <c r="H24" s="84" t="s">
        <v>714</v>
      </c>
      <c r="I24" s="84" t="s">
        <v>313</v>
      </c>
      <c r="J24" s="135" t="s">
        <v>710</v>
      </c>
      <c r="K24" s="168">
        <v>1</v>
      </c>
      <c r="L24" s="105"/>
      <c r="M24" s="11"/>
      <c r="N24" s="11"/>
      <c r="O24" s="11"/>
      <c r="P24" s="256">
        <v>5.2099999999999955</v>
      </c>
      <c r="Q24" s="8">
        <v>0</v>
      </c>
      <c r="R24" s="43"/>
    </row>
    <row r="25" spans="1:18" s="8" customFormat="1" ht="11.25" customHeight="1">
      <c r="A25" s="256">
        <v>5.219999999999995</v>
      </c>
      <c r="B25" s="84" t="s">
        <v>249</v>
      </c>
      <c r="C25" s="84" t="s">
        <v>503</v>
      </c>
      <c r="D25" s="85">
        <v>1</v>
      </c>
      <c r="E25" s="256"/>
      <c r="F25" s="88" t="s">
        <v>525</v>
      </c>
      <c r="G25" s="88" t="s">
        <v>525</v>
      </c>
      <c r="H25" s="84" t="s">
        <v>714</v>
      </c>
      <c r="I25" s="84" t="s">
        <v>186</v>
      </c>
      <c r="J25" s="135" t="s">
        <v>524</v>
      </c>
      <c r="K25" s="168">
        <v>1</v>
      </c>
      <c r="L25" s="105">
        <v>15</v>
      </c>
      <c r="M25" s="11"/>
      <c r="N25" s="11"/>
      <c r="O25" s="11"/>
      <c r="P25" s="256">
        <v>5.219999999999995</v>
      </c>
      <c r="Q25" s="8">
        <v>0</v>
      </c>
      <c r="R25" s="43"/>
    </row>
    <row r="26" spans="1:18" s="8" customFormat="1" ht="45">
      <c r="A26" s="251">
        <v>5.23</v>
      </c>
      <c r="B26" s="111" t="s">
        <v>1711</v>
      </c>
      <c r="C26" s="111" t="s">
        <v>1714</v>
      </c>
      <c r="D26" s="105">
        <v>1</v>
      </c>
      <c r="E26" s="251"/>
      <c r="F26" s="111" t="s">
        <v>1717</v>
      </c>
      <c r="G26" s="88" t="s">
        <v>525</v>
      </c>
      <c r="H26" s="113" t="s">
        <v>1727</v>
      </c>
      <c r="I26" s="111"/>
      <c r="J26" s="111" t="s">
        <v>524</v>
      </c>
      <c r="K26" s="105"/>
      <c r="L26" s="105"/>
      <c r="M26" s="260"/>
      <c r="N26" s="260"/>
      <c r="O26" s="260"/>
      <c r="P26" s="251">
        <v>5.23</v>
      </c>
      <c r="Q26" s="8">
        <v>1</v>
      </c>
      <c r="R26" s="43"/>
    </row>
    <row r="27" spans="1:18" s="8" customFormat="1" ht="45">
      <c r="A27" s="251">
        <v>5.23999999999999</v>
      </c>
      <c r="B27" s="111" t="s">
        <v>1712</v>
      </c>
      <c r="C27" s="111" t="s">
        <v>1715</v>
      </c>
      <c r="D27" s="105">
        <v>1</v>
      </c>
      <c r="E27" s="251"/>
      <c r="F27" s="111" t="s">
        <v>1718</v>
      </c>
      <c r="G27" s="88" t="s">
        <v>525</v>
      </c>
      <c r="H27" s="113" t="s">
        <v>1727</v>
      </c>
      <c r="I27" s="111"/>
      <c r="J27" s="111" t="s">
        <v>524</v>
      </c>
      <c r="K27" s="105"/>
      <c r="L27" s="105"/>
      <c r="M27" s="260"/>
      <c r="N27" s="260"/>
      <c r="O27" s="260"/>
      <c r="P27" s="251">
        <v>5.24</v>
      </c>
      <c r="Q27" s="8">
        <v>1</v>
      </c>
      <c r="R27" s="43"/>
    </row>
    <row r="28" spans="1:18" s="8" customFormat="1" ht="56.25">
      <c r="A28" s="251">
        <v>5.24999999999999</v>
      </c>
      <c r="B28" s="111" t="s">
        <v>1713</v>
      </c>
      <c r="C28" s="111" t="s">
        <v>1716</v>
      </c>
      <c r="D28" s="105">
        <v>1</v>
      </c>
      <c r="E28" s="251"/>
      <c r="F28" s="111" t="s">
        <v>1719</v>
      </c>
      <c r="G28" s="88" t="s">
        <v>525</v>
      </c>
      <c r="H28" s="113" t="s">
        <v>1728</v>
      </c>
      <c r="I28" s="111" t="s">
        <v>1720</v>
      </c>
      <c r="J28" s="111" t="s">
        <v>524</v>
      </c>
      <c r="K28" s="105"/>
      <c r="L28" s="105"/>
      <c r="M28" s="260"/>
      <c r="N28" s="260"/>
      <c r="O28" s="260"/>
      <c r="P28" s="251">
        <v>5.25</v>
      </c>
      <c r="Q28" s="8">
        <v>1</v>
      </c>
      <c r="R28" s="43"/>
    </row>
    <row r="29" ht="12.75">
      <c r="H29" s="154"/>
    </row>
    <row r="30" ht="12.75">
      <c r="H30" s="154"/>
    </row>
    <row r="31" ht="12.75">
      <c r="H31" s="154"/>
    </row>
  </sheetData>
  <sheetProtection/>
  <mergeCells count="2">
    <mergeCell ref="A1:C1"/>
    <mergeCell ref="D1:E1"/>
  </mergeCells>
  <printOptions/>
  <pageMargins left="0.31496062992125984" right="0.31496062992125984" top="0.7086614173228347" bottom="0.5905511811023623" header="0.2362204724409449" footer="0.2755905511811024"/>
  <pageSetup fitToHeight="3" fitToWidth="2" horizontalDpi="600" verticalDpi="600" orientation="landscape" paperSize="9" scale="95" r:id="rId3"/>
  <headerFooter alignWithMargins="0">
    <oddHeader>&amp;LCataract National Audit Dataset v2.5 (Operation)</oddHeader>
    <oddFooter>&amp;LOperation&amp;RPage &amp;P of &amp;N</oddFooter>
  </headerFooter>
  <legacyDrawing r:id="rId2"/>
</worksheet>
</file>

<file path=xl/worksheets/sheet7.xml><?xml version="1.0" encoding="utf-8"?>
<worksheet xmlns="http://schemas.openxmlformats.org/spreadsheetml/2006/main" xmlns:r="http://schemas.openxmlformats.org/officeDocument/2006/relationships">
  <dimension ref="A1:R54"/>
  <sheetViews>
    <sheetView zoomScalePageLayoutView="0" workbookViewId="0" topLeftCell="A1">
      <pane xSplit="3" ySplit="3" topLeftCell="D14" activePane="bottomRight" state="frozen"/>
      <selection pane="topLeft" activeCell="A1" sqref="A1"/>
      <selection pane="topRight" activeCell="D1" sqref="D1"/>
      <selection pane="bottomLeft" activeCell="A4" sqref="A4"/>
      <selection pane="bottomRight" activeCell="H7" sqref="H7"/>
    </sheetView>
  </sheetViews>
  <sheetFormatPr defaultColWidth="9.140625" defaultRowHeight="12.75"/>
  <cols>
    <col min="1" max="1" width="5.421875" style="34" bestFit="1" customWidth="1"/>
    <col min="2" max="2" width="15.57421875" style="34" customWidth="1"/>
    <col min="3" max="3" width="36.7109375" style="12" customWidth="1"/>
    <col min="4" max="4" width="6.8515625" style="106" customWidth="1"/>
    <col min="5" max="5" width="9.57421875" style="34" customWidth="1"/>
    <col min="6" max="7" width="10.28125" style="12" customWidth="1"/>
    <col min="8" max="8" width="36.7109375" style="12" customWidth="1"/>
    <col min="9" max="9" width="29.7109375" style="31" customWidth="1"/>
    <col min="10" max="10" width="11.28125" style="31" customWidth="1"/>
    <col min="11" max="11" width="14.00390625" style="97" customWidth="1"/>
    <col min="12" max="15" width="8.140625" style="12" customWidth="1"/>
    <col min="16" max="16" width="5.421875" style="34" bestFit="1" customWidth="1"/>
    <col min="17" max="17" width="9.140625" style="12" customWidth="1"/>
    <col min="18" max="18" width="18.00390625" style="12" customWidth="1"/>
    <col min="19" max="16384" width="9.140625" style="12" customWidth="1"/>
  </cols>
  <sheetData>
    <row r="1" spans="1:18" s="246" customFormat="1" ht="32.25" customHeight="1">
      <c r="A1" s="261" t="str">
        <f>Patient!$A$1</f>
        <v>Royal College of Ophthalmologists 
Minimum Cataract National Data Set, Version 2.1</v>
      </c>
      <c r="B1" s="261"/>
      <c r="C1" s="261"/>
      <c r="D1" s="267" t="s">
        <v>226</v>
      </c>
      <c r="E1" s="267"/>
      <c r="K1" s="247"/>
      <c r="Q1" s="246">
        <f>SUM(Q3:Q102)</f>
        <v>13</v>
      </c>
      <c r="R1" s="246">
        <f>(COUNTIF(Q3:Q102,"0")+Q1)</f>
        <v>29</v>
      </c>
    </row>
    <row r="2" spans="1:18" s="41" customFormat="1" ht="34.5" customHeight="1">
      <c r="A2" s="2" t="s">
        <v>197</v>
      </c>
      <c r="B2" s="3" t="s">
        <v>3</v>
      </c>
      <c r="C2" s="3" t="s">
        <v>557</v>
      </c>
      <c r="D2" s="3" t="s">
        <v>526</v>
      </c>
      <c r="E2" s="3" t="s">
        <v>134</v>
      </c>
      <c r="F2" s="3" t="s">
        <v>198</v>
      </c>
      <c r="G2" s="3" t="s">
        <v>199</v>
      </c>
      <c r="H2" s="3" t="s">
        <v>232</v>
      </c>
      <c r="I2" s="3" t="s">
        <v>234</v>
      </c>
      <c r="J2" s="3" t="s">
        <v>527</v>
      </c>
      <c r="K2" s="3" t="s">
        <v>523</v>
      </c>
      <c r="L2" s="71" t="s">
        <v>227</v>
      </c>
      <c r="M2" s="3" t="s">
        <v>228</v>
      </c>
      <c r="N2" s="3" t="s">
        <v>511</v>
      </c>
      <c r="O2" s="3" t="s">
        <v>122</v>
      </c>
      <c r="P2" s="2" t="s">
        <v>197</v>
      </c>
      <c r="Q2" s="2" t="s">
        <v>1676</v>
      </c>
      <c r="R2" s="2" t="s">
        <v>1690</v>
      </c>
    </row>
    <row r="3" spans="1:16" s="8" customFormat="1" ht="12.75">
      <c r="A3" s="32"/>
      <c r="B3" s="32"/>
      <c r="C3" s="5"/>
      <c r="D3" s="169"/>
      <c r="E3" s="5"/>
      <c r="F3" s="4"/>
      <c r="G3" s="4"/>
      <c r="H3" s="5"/>
      <c r="I3" s="20"/>
      <c r="J3" s="20"/>
      <c r="K3" s="23"/>
      <c r="L3" s="6"/>
      <c r="M3" s="7"/>
      <c r="N3" s="7"/>
      <c r="O3" s="7"/>
      <c r="P3" s="32"/>
    </row>
    <row r="4" spans="1:18" s="8" customFormat="1" ht="38.25">
      <c r="A4" s="59">
        <v>6.01</v>
      </c>
      <c r="B4" s="84" t="s">
        <v>756</v>
      </c>
      <c r="C4" s="84" t="s">
        <v>758</v>
      </c>
      <c r="D4" s="85" t="s">
        <v>654</v>
      </c>
      <c r="E4" s="59"/>
      <c r="F4" s="88" t="s">
        <v>525</v>
      </c>
      <c r="G4" s="88" t="s">
        <v>525</v>
      </c>
      <c r="H4" s="135" t="s">
        <v>759</v>
      </c>
      <c r="I4" s="38" t="s">
        <v>251</v>
      </c>
      <c r="J4" s="84" t="s">
        <v>524</v>
      </c>
      <c r="K4" s="85">
        <v>1</v>
      </c>
      <c r="L4" s="37"/>
      <c r="M4" s="11"/>
      <c r="N4" s="11"/>
      <c r="O4" s="11"/>
      <c r="P4" s="59">
        <v>6.01</v>
      </c>
      <c r="Q4" s="8">
        <v>1</v>
      </c>
      <c r="R4" s="43" t="s">
        <v>1685</v>
      </c>
    </row>
    <row r="5" spans="1:18" s="116" customFormat="1" ht="78.75">
      <c r="A5" s="59">
        <v>6.02</v>
      </c>
      <c r="B5" s="84" t="s">
        <v>537</v>
      </c>
      <c r="C5" s="84" t="s">
        <v>538</v>
      </c>
      <c r="D5" s="85">
        <v>1</v>
      </c>
      <c r="E5" s="59"/>
      <c r="F5" s="88" t="s">
        <v>525</v>
      </c>
      <c r="G5" s="88" t="s">
        <v>525</v>
      </c>
      <c r="H5" s="10" t="s">
        <v>514</v>
      </c>
      <c r="I5" s="114" t="s">
        <v>540</v>
      </c>
      <c r="J5" s="84" t="s">
        <v>524</v>
      </c>
      <c r="K5" s="85">
        <v>1</v>
      </c>
      <c r="L5" s="107" t="s">
        <v>544</v>
      </c>
      <c r="M5" s="147"/>
      <c r="N5" s="147"/>
      <c r="O5" s="44"/>
      <c r="P5" s="59">
        <v>6.02</v>
      </c>
      <c r="Q5" s="8">
        <v>1</v>
      </c>
      <c r="R5" s="43" t="s">
        <v>1678</v>
      </c>
    </row>
    <row r="6" spans="1:18" s="115" customFormat="1" ht="191.25">
      <c r="A6" s="59">
        <v>6.029999999999999</v>
      </c>
      <c r="B6" s="84" t="s">
        <v>560</v>
      </c>
      <c r="C6" s="84" t="s">
        <v>558</v>
      </c>
      <c r="D6" s="85">
        <v>1</v>
      </c>
      <c r="E6" s="138"/>
      <c r="F6" s="88" t="s">
        <v>525</v>
      </c>
      <c r="G6" s="88" t="s">
        <v>525</v>
      </c>
      <c r="H6" s="84" t="s">
        <v>539</v>
      </c>
      <c r="I6" s="103" t="s">
        <v>559</v>
      </c>
      <c r="J6" s="38" t="s">
        <v>333</v>
      </c>
      <c r="K6" s="85">
        <v>1</v>
      </c>
      <c r="L6" s="107" t="s">
        <v>544</v>
      </c>
      <c r="M6" s="22"/>
      <c r="N6" s="22"/>
      <c r="O6" s="22"/>
      <c r="P6" s="59">
        <v>6.029999999999999</v>
      </c>
      <c r="Q6" s="8">
        <v>1</v>
      </c>
      <c r="R6" s="43" t="s">
        <v>1699</v>
      </c>
    </row>
    <row r="7" spans="1:18" s="43" customFormat="1" ht="67.5">
      <c r="A7" s="59">
        <v>6.039999999999999</v>
      </c>
      <c r="B7" s="111" t="s">
        <v>727</v>
      </c>
      <c r="C7" s="111" t="s">
        <v>719</v>
      </c>
      <c r="D7" s="105">
        <v>1</v>
      </c>
      <c r="E7" s="59"/>
      <c r="F7" s="88" t="s">
        <v>525</v>
      </c>
      <c r="G7" s="88" t="s">
        <v>525</v>
      </c>
      <c r="H7" s="113" t="s">
        <v>726</v>
      </c>
      <c r="I7" s="148" t="s">
        <v>311</v>
      </c>
      <c r="J7" s="84" t="s">
        <v>524</v>
      </c>
      <c r="K7" s="105">
        <v>1</v>
      </c>
      <c r="L7" s="107" t="s">
        <v>544</v>
      </c>
      <c r="M7" s="117"/>
      <c r="N7" s="117"/>
      <c r="O7" s="117"/>
      <c r="P7" s="59">
        <v>6.039999999999999</v>
      </c>
      <c r="Q7" s="43">
        <v>1</v>
      </c>
      <c r="R7" s="43" t="s">
        <v>1684</v>
      </c>
    </row>
    <row r="8" spans="1:18" s="43" customFormat="1" ht="67.5">
      <c r="A8" s="59">
        <v>6.049999999999999</v>
      </c>
      <c r="B8" s="111" t="s">
        <v>723</v>
      </c>
      <c r="C8" s="84" t="s">
        <v>724</v>
      </c>
      <c r="D8" s="85">
        <v>1</v>
      </c>
      <c r="E8" s="59"/>
      <c r="F8" s="88" t="s">
        <v>525</v>
      </c>
      <c r="G8" s="88" t="s">
        <v>525</v>
      </c>
      <c r="H8" s="135" t="s">
        <v>725</v>
      </c>
      <c r="I8" s="38" t="s">
        <v>311</v>
      </c>
      <c r="J8" s="84" t="s">
        <v>524</v>
      </c>
      <c r="K8" s="85">
        <v>1</v>
      </c>
      <c r="L8" s="101" t="s">
        <v>544</v>
      </c>
      <c r="M8" s="44"/>
      <c r="N8" s="44"/>
      <c r="O8" s="44"/>
      <c r="P8" s="59">
        <v>6.049999999999999</v>
      </c>
      <c r="Q8" s="43">
        <v>1</v>
      </c>
      <c r="R8" s="43" t="s">
        <v>1684</v>
      </c>
    </row>
    <row r="9" spans="1:18" s="214" customFormat="1" ht="12" customHeight="1">
      <c r="A9" s="209">
        <v>6.059999999999999</v>
      </c>
      <c r="B9" s="204" t="s">
        <v>564</v>
      </c>
      <c r="C9" s="204" t="s">
        <v>332</v>
      </c>
      <c r="D9" s="205">
        <v>1</v>
      </c>
      <c r="E9" s="209"/>
      <c r="F9" s="206" t="s">
        <v>525</v>
      </c>
      <c r="G9" s="206" t="s">
        <v>525</v>
      </c>
      <c r="H9" s="210" t="s">
        <v>330</v>
      </c>
      <c r="I9" s="215" t="s">
        <v>651</v>
      </c>
      <c r="J9" s="204" t="s">
        <v>524</v>
      </c>
      <c r="K9" s="205">
        <v>1</v>
      </c>
      <c r="L9" s="207" t="s">
        <v>305</v>
      </c>
      <c r="M9" s="213"/>
      <c r="N9" s="213"/>
      <c r="O9" s="213"/>
      <c r="P9" s="209">
        <v>6.059999999999999</v>
      </c>
      <c r="Q9" s="214">
        <v>0</v>
      </c>
      <c r="R9" s="8"/>
    </row>
    <row r="10" spans="1:18" s="214" customFormat="1" ht="12" customHeight="1">
      <c r="A10" s="209">
        <v>6.0699999999999985</v>
      </c>
      <c r="B10" s="210" t="s">
        <v>563</v>
      </c>
      <c r="C10" s="210" t="s">
        <v>561</v>
      </c>
      <c r="D10" s="205">
        <v>1</v>
      </c>
      <c r="E10" s="209"/>
      <c r="F10" s="206" t="s">
        <v>525</v>
      </c>
      <c r="G10" s="206" t="s">
        <v>525</v>
      </c>
      <c r="H10" s="210" t="s">
        <v>331</v>
      </c>
      <c r="I10" s="216" t="s">
        <v>578</v>
      </c>
      <c r="J10" s="217" t="s">
        <v>334</v>
      </c>
      <c r="K10" s="205">
        <v>1</v>
      </c>
      <c r="L10" s="207" t="s">
        <v>305</v>
      </c>
      <c r="M10" s="213"/>
      <c r="N10" s="213"/>
      <c r="O10" s="213"/>
      <c r="P10" s="209">
        <v>6.0699999999999985</v>
      </c>
      <c r="Q10" s="214">
        <v>0</v>
      </c>
      <c r="R10" s="8"/>
    </row>
    <row r="11" spans="1:18" s="214" customFormat="1" ht="12" customHeight="1">
      <c r="A11" s="209">
        <v>6.079999999999998</v>
      </c>
      <c r="B11" s="218" t="s">
        <v>728</v>
      </c>
      <c r="C11" s="218" t="s">
        <v>730</v>
      </c>
      <c r="D11" s="205">
        <v>1</v>
      </c>
      <c r="E11" s="209"/>
      <c r="F11" s="206" t="s">
        <v>525</v>
      </c>
      <c r="G11" s="206" t="s">
        <v>525</v>
      </c>
      <c r="H11" s="223" t="s">
        <v>733</v>
      </c>
      <c r="I11" s="211" t="s">
        <v>311</v>
      </c>
      <c r="J11" s="204" t="s">
        <v>524</v>
      </c>
      <c r="K11" s="205">
        <v>1</v>
      </c>
      <c r="L11" s="207" t="s">
        <v>305</v>
      </c>
      <c r="M11" s="213"/>
      <c r="N11" s="213"/>
      <c r="O11" s="213"/>
      <c r="P11" s="209">
        <v>6.079999999999998</v>
      </c>
      <c r="Q11" s="214">
        <v>0</v>
      </c>
      <c r="R11" s="8"/>
    </row>
    <row r="12" spans="1:18" s="214" customFormat="1" ht="12" customHeight="1">
      <c r="A12" s="209">
        <v>6.089999999999998</v>
      </c>
      <c r="B12" s="218" t="s">
        <v>729</v>
      </c>
      <c r="C12" s="204" t="s">
        <v>731</v>
      </c>
      <c r="D12" s="205">
        <v>1</v>
      </c>
      <c r="E12" s="209"/>
      <c r="F12" s="206" t="s">
        <v>525</v>
      </c>
      <c r="G12" s="206" t="s">
        <v>525</v>
      </c>
      <c r="H12" s="210" t="s">
        <v>732</v>
      </c>
      <c r="I12" s="211" t="s">
        <v>311</v>
      </c>
      <c r="J12" s="204" t="s">
        <v>524</v>
      </c>
      <c r="K12" s="205">
        <v>1</v>
      </c>
      <c r="L12" s="207" t="s">
        <v>305</v>
      </c>
      <c r="M12" s="213"/>
      <c r="N12" s="213"/>
      <c r="O12" s="213"/>
      <c r="P12" s="209">
        <v>6.089999999999998</v>
      </c>
      <c r="Q12" s="214">
        <v>0</v>
      </c>
      <c r="R12" s="8"/>
    </row>
    <row r="13" spans="1:18" s="115" customFormat="1" ht="114.75">
      <c r="A13" s="59">
        <v>6.099999999999998</v>
      </c>
      <c r="B13" s="9" t="s">
        <v>60</v>
      </c>
      <c r="C13" s="84" t="s">
        <v>562</v>
      </c>
      <c r="D13" s="85">
        <v>1</v>
      </c>
      <c r="E13" s="59"/>
      <c r="F13" s="88" t="s">
        <v>525</v>
      </c>
      <c r="G13" s="88" t="s">
        <v>525</v>
      </c>
      <c r="H13" s="135" t="s">
        <v>734</v>
      </c>
      <c r="I13" s="103" t="s">
        <v>547</v>
      </c>
      <c r="J13" s="84" t="s">
        <v>524</v>
      </c>
      <c r="K13" s="85">
        <v>1</v>
      </c>
      <c r="L13" s="101" t="s">
        <v>545</v>
      </c>
      <c r="M13" s="46"/>
      <c r="N13" s="46"/>
      <c r="O13" s="46"/>
      <c r="P13" s="59">
        <v>6.099999999999998</v>
      </c>
      <c r="Q13" s="43">
        <v>1</v>
      </c>
      <c r="R13" s="43" t="s">
        <v>1706</v>
      </c>
    </row>
    <row r="14" spans="1:18" s="43" customFormat="1" ht="78.75">
      <c r="A14" s="59">
        <v>6.109999999999998</v>
      </c>
      <c r="B14" s="84" t="s">
        <v>736</v>
      </c>
      <c r="C14" s="84" t="s">
        <v>735</v>
      </c>
      <c r="D14" s="85">
        <v>1</v>
      </c>
      <c r="E14" s="59"/>
      <c r="F14" s="88" t="s">
        <v>525</v>
      </c>
      <c r="G14" s="88" t="s">
        <v>525</v>
      </c>
      <c r="H14" s="135" t="s">
        <v>741</v>
      </c>
      <c r="I14" s="38" t="s">
        <v>107</v>
      </c>
      <c r="J14" s="84" t="s">
        <v>524</v>
      </c>
      <c r="K14" s="85">
        <v>1</v>
      </c>
      <c r="L14" s="101" t="s">
        <v>545</v>
      </c>
      <c r="M14" s="44"/>
      <c r="N14" s="44"/>
      <c r="O14" s="44"/>
      <c r="P14" s="59">
        <v>6.109999999999998</v>
      </c>
      <c r="Q14" s="43">
        <v>1</v>
      </c>
      <c r="R14" s="8"/>
    </row>
    <row r="15" spans="1:18" s="43" customFormat="1" ht="56.25">
      <c r="A15" s="59">
        <v>6.119999999999997</v>
      </c>
      <c r="B15" s="84" t="s">
        <v>737</v>
      </c>
      <c r="C15" s="84" t="str">
        <f>"The cylindrical correction superimposed on the sphere in "&amp;A14&amp;" as part of the patient's refraction for the operated eye."</f>
        <v>The cylindrical correction superimposed on the sphere in 6.11 as part of the patient's refraction for the operated eye.</v>
      </c>
      <c r="D15" s="85">
        <v>1</v>
      </c>
      <c r="E15" s="35"/>
      <c r="F15" s="88" t="s">
        <v>525</v>
      </c>
      <c r="G15" s="88" t="s">
        <v>525</v>
      </c>
      <c r="H15" s="135" t="s">
        <v>741</v>
      </c>
      <c r="I15" s="38" t="s">
        <v>107</v>
      </c>
      <c r="J15" s="84" t="s">
        <v>524</v>
      </c>
      <c r="K15" s="85">
        <v>1</v>
      </c>
      <c r="L15" s="101" t="s">
        <v>545</v>
      </c>
      <c r="M15" s="44"/>
      <c r="N15" s="44"/>
      <c r="O15" s="44"/>
      <c r="P15" s="59">
        <v>6.119999999999997</v>
      </c>
      <c r="Q15" s="43">
        <v>1</v>
      </c>
      <c r="R15" s="8"/>
    </row>
    <row r="16" spans="1:18" s="43" customFormat="1" ht="45">
      <c r="A16" s="59">
        <v>6.129999999999997</v>
      </c>
      <c r="B16" s="84" t="s">
        <v>738</v>
      </c>
      <c r="C16" s="84" t="str">
        <f>"The axis of the cylindrical refraction in "&amp;A15&amp;" for the operated eye."</f>
        <v>The axis of the cylindrical refraction in 6.12 for the operated eye.</v>
      </c>
      <c r="D16" s="85">
        <v>1</v>
      </c>
      <c r="E16" s="35"/>
      <c r="F16" s="88" t="s">
        <v>525</v>
      </c>
      <c r="G16" s="88" t="s">
        <v>525</v>
      </c>
      <c r="H16" s="135" t="s">
        <v>741</v>
      </c>
      <c r="I16" s="38" t="s">
        <v>302</v>
      </c>
      <c r="J16" s="84" t="s">
        <v>524</v>
      </c>
      <c r="K16" s="85">
        <v>1</v>
      </c>
      <c r="L16" s="101" t="s">
        <v>545</v>
      </c>
      <c r="M16" s="44"/>
      <c r="N16" s="44"/>
      <c r="O16" s="44"/>
      <c r="P16" s="59">
        <v>6.129999999999997</v>
      </c>
      <c r="Q16" s="43">
        <v>1</v>
      </c>
      <c r="R16" s="43" t="s">
        <v>1707</v>
      </c>
    </row>
    <row r="17" spans="1:18" s="214" customFormat="1" ht="11.25" customHeight="1">
      <c r="A17" s="209">
        <v>6.139999999999997</v>
      </c>
      <c r="B17" s="204" t="s">
        <v>739</v>
      </c>
      <c r="C17" s="204" t="str">
        <f>"The amount of addition to the refraction in "&amp;A14&amp;" - "&amp;A16&amp;" that is prescribed for near vision for the operated eye."</f>
        <v>The amount of addition to the refraction in 6.11 - 6.13 that is prescribed for near vision for the operated eye.</v>
      </c>
      <c r="D17" s="205">
        <v>1</v>
      </c>
      <c r="E17" s="209"/>
      <c r="F17" s="206" t="s">
        <v>525</v>
      </c>
      <c r="G17" s="206" t="s">
        <v>525</v>
      </c>
      <c r="H17" s="210" t="s">
        <v>741</v>
      </c>
      <c r="I17" s="211" t="s">
        <v>108</v>
      </c>
      <c r="J17" s="204" t="s">
        <v>524</v>
      </c>
      <c r="K17" s="205">
        <v>1</v>
      </c>
      <c r="L17" s="207" t="s">
        <v>545</v>
      </c>
      <c r="M17" s="213"/>
      <c r="N17" s="213"/>
      <c r="O17" s="213"/>
      <c r="P17" s="209">
        <v>6.139999999999997</v>
      </c>
      <c r="Q17" s="214">
        <v>0</v>
      </c>
      <c r="R17" s="8"/>
    </row>
    <row r="18" spans="1:18" s="43" customFormat="1" ht="78.75">
      <c r="A18" s="59">
        <v>6.149999999999997</v>
      </c>
      <c r="B18" s="84" t="s">
        <v>574</v>
      </c>
      <c r="C18" s="84" t="s">
        <v>740</v>
      </c>
      <c r="D18" s="85">
        <v>1</v>
      </c>
      <c r="E18" s="35"/>
      <c r="F18" s="88" t="s">
        <v>525</v>
      </c>
      <c r="G18" s="88" t="s">
        <v>525</v>
      </c>
      <c r="H18" s="10" t="s">
        <v>237</v>
      </c>
      <c r="I18" s="38" t="s">
        <v>107</v>
      </c>
      <c r="J18" s="84" t="s">
        <v>524</v>
      </c>
      <c r="K18" s="85">
        <v>1</v>
      </c>
      <c r="L18" s="101" t="s">
        <v>545</v>
      </c>
      <c r="M18" s="44"/>
      <c r="N18" s="44"/>
      <c r="O18" s="44"/>
      <c r="P18" s="59">
        <v>6.149999999999997</v>
      </c>
      <c r="Q18" s="43">
        <v>1</v>
      </c>
      <c r="R18" s="8"/>
    </row>
    <row r="19" spans="1:18" s="43" customFormat="1" ht="56.25">
      <c r="A19" s="59">
        <v>6.159999999999997</v>
      </c>
      <c r="B19" s="84" t="s">
        <v>575</v>
      </c>
      <c r="C19" s="84" t="str">
        <f>"The cylindrical correction superimposed on the sphere in "&amp;A18&amp;" as part of the patient's refraction for the fellow eye."</f>
        <v>The cylindrical correction superimposed on the sphere in 6.15 as part of the patient's refraction for the fellow eye.</v>
      </c>
      <c r="D19" s="85">
        <v>1</v>
      </c>
      <c r="E19" s="35"/>
      <c r="F19" s="88" t="s">
        <v>525</v>
      </c>
      <c r="G19" s="88" t="s">
        <v>525</v>
      </c>
      <c r="H19" s="10" t="s">
        <v>237</v>
      </c>
      <c r="I19" s="38" t="s">
        <v>107</v>
      </c>
      <c r="J19" s="84" t="s">
        <v>524</v>
      </c>
      <c r="K19" s="85">
        <v>1</v>
      </c>
      <c r="L19" s="101" t="s">
        <v>545</v>
      </c>
      <c r="M19" s="44"/>
      <c r="N19" s="44"/>
      <c r="O19" s="44"/>
      <c r="P19" s="59">
        <v>6.159999999999997</v>
      </c>
      <c r="Q19" s="43">
        <v>1</v>
      </c>
      <c r="R19" s="8"/>
    </row>
    <row r="20" spans="1:18" s="43" customFormat="1" ht="33.75">
      <c r="A20" s="59">
        <v>6.169999999999996</v>
      </c>
      <c r="B20" s="84" t="s">
        <v>576</v>
      </c>
      <c r="C20" s="84" t="str">
        <f>"The axis of the cylindrical refraction in "&amp;A19&amp;" for the fellow eye."</f>
        <v>The axis of the cylindrical refraction in 6.16 for the fellow eye.</v>
      </c>
      <c r="D20" s="85">
        <v>1</v>
      </c>
      <c r="E20" s="35"/>
      <c r="F20" s="88" t="s">
        <v>525</v>
      </c>
      <c r="G20" s="88" t="s">
        <v>525</v>
      </c>
      <c r="H20" s="10" t="s">
        <v>237</v>
      </c>
      <c r="I20" s="38" t="s">
        <v>302</v>
      </c>
      <c r="J20" s="84" t="s">
        <v>524</v>
      </c>
      <c r="K20" s="85">
        <v>1</v>
      </c>
      <c r="L20" s="101" t="s">
        <v>545</v>
      </c>
      <c r="M20" s="44"/>
      <c r="N20" s="44"/>
      <c r="O20" s="44"/>
      <c r="P20" s="59">
        <v>6.169999999999996</v>
      </c>
      <c r="Q20" s="43">
        <v>1</v>
      </c>
      <c r="R20" s="8"/>
    </row>
    <row r="21" spans="1:18" s="214" customFormat="1" ht="12" customHeight="1">
      <c r="A21" s="209">
        <v>6.179999999999996</v>
      </c>
      <c r="B21" s="204" t="s">
        <v>577</v>
      </c>
      <c r="C21" s="204" t="str">
        <f>"The amount of addition to the refraction in "&amp;A18&amp;" - "&amp;A20&amp;" that is prescribed for near vision for the fellow eye."</f>
        <v>The amount of addition to the refraction in 6.15 - 6.17 that is prescribed for near vision for the fellow eye.</v>
      </c>
      <c r="D21" s="205">
        <v>1</v>
      </c>
      <c r="E21" s="209"/>
      <c r="F21" s="206" t="s">
        <v>525</v>
      </c>
      <c r="G21" s="206" t="s">
        <v>525</v>
      </c>
      <c r="H21" s="210" t="s">
        <v>237</v>
      </c>
      <c r="I21" s="211" t="s">
        <v>109</v>
      </c>
      <c r="J21" s="204" t="s">
        <v>524</v>
      </c>
      <c r="K21" s="205">
        <v>1</v>
      </c>
      <c r="L21" s="207" t="s">
        <v>545</v>
      </c>
      <c r="M21" s="213"/>
      <c r="N21" s="213"/>
      <c r="O21" s="213"/>
      <c r="P21" s="209">
        <v>6.179999999999996</v>
      </c>
      <c r="Q21" s="214">
        <v>0</v>
      </c>
      <c r="R21" s="8"/>
    </row>
    <row r="22" spans="1:18" s="233" customFormat="1" ht="12" customHeight="1">
      <c r="A22" s="209">
        <v>6.189999999999996</v>
      </c>
      <c r="B22" s="204" t="s">
        <v>548</v>
      </c>
      <c r="C22" s="225" t="s">
        <v>549</v>
      </c>
      <c r="D22" s="205" t="s">
        <v>654</v>
      </c>
      <c r="E22" s="226"/>
      <c r="F22" s="206" t="s">
        <v>525</v>
      </c>
      <c r="G22" s="206" t="s">
        <v>525</v>
      </c>
      <c r="H22" s="227" t="s">
        <v>123</v>
      </c>
      <c r="I22" s="228" t="s">
        <v>352</v>
      </c>
      <c r="J22" s="229" t="s">
        <v>746</v>
      </c>
      <c r="K22" s="205">
        <v>2</v>
      </c>
      <c r="L22" s="230"/>
      <c r="M22" s="231"/>
      <c r="N22" s="232"/>
      <c r="O22" s="232"/>
      <c r="P22" s="209">
        <v>6.189999999999996</v>
      </c>
      <c r="Q22" s="233">
        <v>0</v>
      </c>
      <c r="R22" s="8"/>
    </row>
    <row r="23" spans="1:18" s="235" customFormat="1" ht="12" customHeight="1">
      <c r="A23" s="209">
        <v>6.199999999999996</v>
      </c>
      <c r="B23" s="204" t="s">
        <v>14</v>
      </c>
      <c r="C23" s="225" t="s">
        <v>743</v>
      </c>
      <c r="D23" s="205" t="s">
        <v>654</v>
      </c>
      <c r="E23" s="226"/>
      <c r="F23" s="206" t="s">
        <v>525</v>
      </c>
      <c r="G23" s="206" t="s">
        <v>525</v>
      </c>
      <c r="H23" s="210" t="s">
        <v>744</v>
      </c>
      <c r="I23" s="211" t="s">
        <v>117</v>
      </c>
      <c r="J23" s="229" t="s">
        <v>528</v>
      </c>
      <c r="K23" s="205">
        <v>2</v>
      </c>
      <c r="L23" s="205"/>
      <c r="M23" s="234"/>
      <c r="N23" s="213"/>
      <c r="O23" s="213"/>
      <c r="P23" s="209">
        <v>6.199999999999996</v>
      </c>
      <c r="Q23" s="235">
        <v>0</v>
      </c>
      <c r="R23" s="8"/>
    </row>
    <row r="24" spans="1:18" s="235" customFormat="1" ht="12" customHeight="1">
      <c r="A24" s="209">
        <v>6.2099999999999955</v>
      </c>
      <c r="B24" s="204" t="s">
        <v>15</v>
      </c>
      <c r="C24" s="225" t="s">
        <v>652</v>
      </c>
      <c r="D24" s="205" t="s">
        <v>654</v>
      </c>
      <c r="E24" s="226"/>
      <c r="F24" s="206" t="s">
        <v>525</v>
      </c>
      <c r="G24" s="206" t="s">
        <v>525</v>
      </c>
      <c r="H24" s="210" t="s">
        <v>744</v>
      </c>
      <c r="I24" s="211" t="s">
        <v>117</v>
      </c>
      <c r="J24" s="229" t="s">
        <v>528</v>
      </c>
      <c r="K24" s="205">
        <v>2</v>
      </c>
      <c r="L24" s="205"/>
      <c r="M24" s="234"/>
      <c r="N24" s="213"/>
      <c r="O24" s="213"/>
      <c r="P24" s="209">
        <v>6.2099999999999955</v>
      </c>
      <c r="Q24" s="235">
        <v>0</v>
      </c>
      <c r="R24" s="8"/>
    </row>
    <row r="25" spans="1:18" s="235" customFormat="1" ht="12" customHeight="1">
      <c r="A25" s="209">
        <v>6.219999999999995</v>
      </c>
      <c r="B25" s="204" t="s">
        <v>745</v>
      </c>
      <c r="C25" s="225" t="s">
        <v>653</v>
      </c>
      <c r="D25" s="205" t="s">
        <v>654</v>
      </c>
      <c r="E25" s="226"/>
      <c r="F25" s="206" t="s">
        <v>525</v>
      </c>
      <c r="G25" s="206" t="s">
        <v>525</v>
      </c>
      <c r="H25" s="210" t="s">
        <v>744</v>
      </c>
      <c r="I25" s="211" t="s">
        <v>302</v>
      </c>
      <c r="J25" s="229" t="s">
        <v>528</v>
      </c>
      <c r="K25" s="205">
        <v>2</v>
      </c>
      <c r="L25" s="205"/>
      <c r="M25" s="234"/>
      <c r="N25" s="213"/>
      <c r="O25" s="213"/>
      <c r="P25" s="209">
        <v>6.219999999999995</v>
      </c>
      <c r="Q25" s="235">
        <v>0</v>
      </c>
      <c r="R25" s="8"/>
    </row>
    <row r="26" spans="1:18" s="8" customFormat="1" ht="360">
      <c r="A26" s="59">
        <v>6.229999999999995</v>
      </c>
      <c r="B26" s="9" t="s">
        <v>182</v>
      </c>
      <c r="C26" s="9" t="s">
        <v>129</v>
      </c>
      <c r="D26" s="85">
        <v>1</v>
      </c>
      <c r="E26" s="59"/>
      <c r="F26" s="88" t="s">
        <v>525</v>
      </c>
      <c r="G26" s="88" t="s">
        <v>525</v>
      </c>
      <c r="H26" s="135" t="s">
        <v>747</v>
      </c>
      <c r="I26" s="9" t="s">
        <v>338</v>
      </c>
      <c r="J26" s="84" t="s">
        <v>524</v>
      </c>
      <c r="K26" s="168">
        <v>1</v>
      </c>
      <c r="L26" s="37"/>
      <c r="M26" s="11"/>
      <c r="N26" s="11"/>
      <c r="O26" s="11"/>
      <c r="P26" s="59">
        <v>6.229999999999995</v>
      </c>
      <c r="Q26" s="8">
        <v>1</v>
      </c>
      <c r="R26" s="8" t="s">
        <v>1677</v>
      </c>
    </row>
    <row r="27" spans="1:18" s="235" customFormat="1" ht="11.25" customHeight="1">
      <c r="A27" s="209">
        <v>6.240000000000001</v>
      </c>
      <c r="B27" s="204" t="s">
        <v>504</v>
      </c>
      <c r="C27" s="204" t="s">
        <v>505</v>
      </c>
      <c r="D27" s="205">
        <v>1</v>
      </c>
      <c r="E27" s="209"/>
      <c r="F27" s="206" t="s">
        <v>525</v>
      </c>
      <c r="G27" s="206" t="s">
        <v>525</v>
      </c>
      <c r="H27" s="210" t="s">
        <v>748</v>
      </c>
      <c r="I27" s="243" t="s">
        <v>356</v>
      </c>
      <c r="J27" s="229" t="s">
        <v>528</v>
      </c>
      <c r="K27" s="242">
        <v>2</v>
      </c>
      <c r="L27" s="205">
        <v>24</v>
      </c>
      <c r="M27" s="237"/>
      <c r="N27" s="237"/>
      <c r="O27" s="237"/>
      <c r="P27" s="209">
        <v>6.240000000000001</v>
      </c>
      <c r="Q27" s="235">
        <v>0</v>
      </c>
      <c r="R27" s="8"/>
    </row>
    <row r="28" spans="1:18" s="235" customFormat="1" ht="11.25" customHeight="1">
      <c r="A28" s="209">
        <v>6.250000000000001</v>
      </c>
      <c r="B28" s="204" t="s">
        <v>320</v>
      </c>
      <c r="C28" s="204" t="s">
        <v>506</v>
      </c>
      <c r="D28" s="205">
        <v>1</v>
      </c>
      <c r="E28" s="209"/>
      <c r="F28" s="206" t="s">
        <v>525</v>
      </c>
      <c r="G28" s="206" t="s">
        <v>525</v>
      </c>
      <c r="H28" s="210" t="s">
        <v>748</v>
      </c>
      <c r="I28" s="243" t="s">
        <v>357</v>
      </c>
      <c r="J28" s="229" t="s">
        <v>528</v>
      </c>
      <c r="K28" s="242">
        <v>2</v>
      </c>
      <c r="L28" s="205">
        <v>25</v>
      </c>
      <c r="M28" s="237"/>
      <c r="N28" s="237"/>
      <c r="O28" s="237"/>
      <c r="P28" s="209">
        <v>6.250000000000001</v>
      </c>
      <c r="Q28" s="235">
        <v>0</v>
      </c>
      <c r="R28" s="8"/>
    </row>
    <row r="29" spans="1:18" s="235" customFormat="1" ht="11.25" customHeight="1">
      <c r="A29" s="209">
        <v>6.260000000000001</v>
      </c>
      <c r="B29" s="204" t="s">
        <v>250</v>
      </c>
      <c r="C29" s="204" t="s">
        <v>154</v>
      </c>
      <c r="D29" s="205">
        <v>1</v>
      </c>
      <c r="E29" s="209"/>
      <c r="F29" s="206" t="s">
        <v>525</v>
      </c>
      <c r="G29" s="206" t="s">
        <v>525</v>
      </c>
      <c r="H29" s="210" t="s">
        <v>760</v>
      </c>
      <c r="I29" s="243" t="s">
        <v>752</v>
      </c>
      <c r="J29" s="204" t="s">
        <v>524</v>
      </c>
      <c r="K29" s="242">
        <v>1</v>
      </c>
      <c r="L29" s="205"/>
      <c r="M29" s="237"/>
      <c r="N29" s="237"/>
      <c r="O29" s="237"/>
      <c r="P29" s="209">
        <v>6.260000000000001</v>
      </c>
      <c r="Q29" s="235">
        <v>0</v>
      </c>
      <c r="R29" s="8"/>
    </row>
    <row r="30" spans="1:18" s="235" customFormat="1" ht="11.25" customHeight="1">
      <c r="A30" s="209">
        <v>6.2700000000000005</v>
      </c>
      <c r="B30" s="204" t="s">
        <v>328</v>
      </c>
      <c r="C30" s="204" t="s">
        <v>339</v>
      </c>
      <c r="D30" s="205">
        <v>1</v>
      </c>
      <c r="E30" s="209"/>
      <c r="F30" s="206" t="s">
        <v>525</v>
      </c>
      <c r="G30" s="206" t="s">
        <v>525</v>
      </c>
      <c r="H30" s="210" t="s">
        <v>760</v>
      </c>
      <c r="I30" s="243" t="s">
        <v>340</v>
      </c>
      <c r="J30" s="204" t="s">
        <v>524</v>
      </c>
      <c r="K30" s="242">
        <v>1</v>
      </c>
      <c r="L30" s="205"/>
      <c r="M30" s="237"/>
      <c r="N30" s="237"/>
      <c r="O30" s="237"/>
      <c r="P30" s="209">
        <v>6.2700000000000005</v>
      </c>
      <c r="Q30" s="235">
        <v>0</v>
      </c>
      <c r="R30" s="8"/>
    </row>
    <row r="31" spans="1:18" s="235" customFormat="1" ht="11.25" customHeight="1">
      <c r="A31" s="209">
        <v>6.28</v>
      </c>
      <c r="B31" s="204" t="s">
        <v>753</v>
      </c>
      <c r="C31" s="204" t="s">
        <v>754</v>
      </c>
      <c r="D31" s="205" t="s">
        <v>763</v>
      </c>
      <c r="E31" s="209" t="s">
        <v>764</v>
      </c>
      <c r="F31" s="206" t="s">
        <v>525</v>
      </c>
      <c r="G31" s="206" t="s">
        <v>525</v>
      </c>
      <c r="H31" s="210" t="s">
        <v>761</v>
      </c>
      <c r="I31" s="243" t="s">
        <v>755</v>
      </c>
      <c r="J31" s="204" t="s">
        <v>524</v>
      </c>
      <c r="K31" s="242">
        <v>1</v>
      </c>
      <c r="L31" s="205"/>
      <c r="M31" s="237"/>
      <c r="N31" s="237"/>
      <c r="O31" s="237"/>
      <c r="P31" s="209">
        <v>6.28</v>
      </c>
      <c r="Q31" s="235">
        <v>0</v>
      </c>
      <c r="R31" s="8"/>
    </row>
    <row r="32" spans="1:18" s="235" customFormat="1" ht="12" customHeight="1">
      <c r="A32" s="209">
        <v>6.29</v>
      </c>
      <c r="B32" s="204" t="s">
        <v>757</v>
      </c>
      <c r="C32" s="204" t="s">
        <v>136</v>
      </c>
      <c r="D32" s="205" t="s">
        <v>654</v>
      </c>
      <c r="E32" s="209"/>
      <c r="F32" s="244" t="s">
        <v>327</v>
      </c>
      <c r="G32" s="206" t="s">
        <v>525</v>
      </c>
      <c r="H32" s="210" t="s">
        <v>762</v>
      </c>
      <c r="I32" s="211" t="s">
        <v>251</v>
      </c>
      <c r="J32" s="204" t="s">
        <v>524</v>
      </c>
      <c r="K32" s="205">
        <v>1</v>
      </c>
      <c r="L32" s="205"/>
      <c r="M32" s="237"/>
      <c r="N32" s="237"/>
      <c r="O32" s="237"/>
      <c r="P32" s="209">
        <v>6.29</v>
      </c>
      <c r="Q32" s="235">
        <v>0</v>
      </c>
      <c r="R32" s="8"/>
    </row>
    <row r="33" ht="12.75">
      <c r="D33" s="170"/>
    </row>
    <row r="34" ht="12.75">
      <c r="D34" s="170"/>
    </row>
    <row r="35" ht="12.75">
      <c r="D35" s="170"/>
    </row>
    <row r="36" ht="12.75">
      <c r="D36" s="170"/>
    </row>
    <row r="37" ht="12.75">
      <c r="D37" s="170"/>
    </row>
    <row r="38" ht="12.75">
      <c r="D38" s="170"/>
    </row>
    <row r="39" ht="12.75">
      <c r="D39" s="170"/>
    </row>
    <row r="40" ht="12.75">
      <c r="D40" s="170"/>
    </row>
    <row r="41" ht="12.75">
      <c r="D41" s="170"/>
    </row>
    <row r="42" ht="12.75">
      <c r="D42" s="170"/>
    </row>
    <row r="43" ht="12.75">
      <c r="D43" s="170"/>
    </row>
    <row r="44" ht="12.75">
      <c r="D44" s="170"/>
    </row>
    <row r="45" ht="12.75">
      <c r="D45" s="170"/>
    </row>
    <row r="46" ht="12.75">
      <c r="D46" s="170"/>
    </row>
    <row r="47" ht="12.75">
      <c r="D47" s="170"/>
    </row>
    <row r="48" ht="12.75">
      <c r="D48" s="170"/>
    </row>
    <row r="49" ht="12.75">
      <c r="D49" s="170"/>
    </row>
    <row r="50" ht="12.75">
      <c r="D50" s="170"/>
    </row>
    <row r="51" ht="12.75">
      <c r="D51" s="170"/>
    </row>
    <row r="52" ht="12.75">
      <c r="D52" s="170"/>
    </row>
    <row r="53" ht="12.75">
      <c r="D53" s="170"/>
    </row>
    <row r="54" ht="12.75">
      <c r="D54" s="170"/>
    </row>
  </sheetData>
  <sheetProtection/>
  <mergeCells count="2">
    <mergeCell ref="A1:C1"/>
    <mergeCell ref="D1:E1"/>
  </mergeCells>
  <printOptions/>
  <pageMargins left="0.27" right="0.21" top="0.79" bottom="0.63" header="0.34" footer="0.31"/>
  <pageSetup fitToHeight="5" horizontalDpi="600" verticalDpi="600" orientation="landscape" paperSize="9" scale="90" r:id="rId3"/>
  <headerFooter alignWithMargins="0">
    <oddHeader>&amp;LCataract National Audit Dataset v2.5 (Follow-up)</oddHeader>
    <oddFooter>&amp;LFollow-up&amp;RPage &amp;P of &amp;N</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96"/>
  <sheetViews>
    <sheetView zoomScaleSheetLayoutView="100" zoomScalePageLayoutView="0" workbookViewId="0" topLeftCell="A52">
      <selection activeCell="K82" sqref="K82"/>
    </sheetView>
  </sheetViews>
  <sheetFormatPr defaultColWidth="9.140625" defaultRowHeight="12.75"/>
  <cols>
    <col min="1" max="1" width="9.140625" style="26" customWidth="1"/>
    <col min="2" max="2" width="19.140625" style="14" customWidth="1"/>
    <col min="3" max="3" width="2.7109375" style="14" customWidth="1"/>
    <col min="4" max="4" width="15.421875" style="14" customWidth="1"/>
    <col min="5" max="5" width="4.8515625" style="14" customWidth="1"/>
    <col min="6" max="6" width="3.140625" style="14" customWidth="1"/>
    <col min="7" max="8" width="19.140625" style="14" customWidth="1"/>
    <col min="9" max="9" width="17.00390625" style="14" customWidth="1"/>
    <col min="10" max="12" width="9.140625" style="14" customWidth="1"/>
    <col min="13" max="13" width="11.57421875" style="14" bestFit="1" customWidth="1"/>
    <col min="14" max="16384" width="9.140625" style="14" customWidth="1"/>
  </cols>
  <sheetData>
    <row r="1" spans="1:13" s="246" customFormat="1" ht="37.5" customHeight="1">
      <c r="A1" s="261" t="str">
        <f>Patient!$A$1</f>
        <v>Royal College of Ophthalmologists 
Minimum Cataract National Data Set, Version 2.1</v>
      </c>
      <c r="B1" s="261"/>
      <c r="C1" s="364"/>
      <c r="D1" s="364"/>
      <c r="E1" s="364"/>
      <c r="F1" s="364"/>
      <c r="G1" s="261" t="s">
        <v>41</v>
      </c>
      <c r="H1" s="261"/>
      <c r="I1" s="261"/>
      <c r="K1" s="246">
        <f>'Follow up'!Q1+Operation!Q1+Anaesthetic!Q1+Biometry!Q1+'Pre-op Assessment'!Q1+Patient!Q1</f>
        <v>53</v>
      </c>
      <c r="L1" s="246">
        <f>'Follow up'!R1+Operation!R1+Anaesthetic!R1+Biometry!R1+'Pre-op Assessment'!R1+Patient!R1</f>
        <v>123</v>
      </c>
      <c r="M1" s="252">
        <f>K1/L1</f>
        <v>0.43089430894308944</v>
      </c>
    </row>
    <row r="2" spans="1:9" ht="12.75">
      <c r="A2" s="80" t="s">
        <v>252</v>
      </c>
      <c r="B2" s="372" t="s">
        <v>294</v>
      </c>
      <c r="C2" s="373"/>
      <c r="D2" s="373"/>
      <c r="E2" s="373"/>
      <c r="F2" s="373"/>
      <c r="G2" s="373"/>
      <c r="H2" s="373"/>
      <c r="I2" s="374"/>
    </row>
    <row r="3" spans="1:9" ht="38.25" customHeight="1" thickBot="1">
      <c r="A3" s="73">
        <v>1</v>
      </c>
      <c r="B3" s="375" t="s">
        <v>292</v>
      </c>
      <c r="C3" s="376"/>
      <c r="D3" s="376"/>
      <c r="E3" s="376"/>
      <c r="F3" s="376"/>
      <c r="G3" s="376"/>
      <c r="H3" s="376"/>
      <c r="I3" s="377"/>
    </row>
    <row r="4" spans="1:9" ht="12.75">
      <c r="A4" s="356">
        <v>2</v>
      </c>
      <c r="B4" s="75"/>
      <c r="C4" s="76"/>
      <c r="D4" s="76"/>
      <c r="E4" s="77"/>
      <c r="F4" s="76"/>
      <c r="G4" s="76"/>
      <c r="H4" s="77"/>
      <c r="I4" s="78"/>
    </row>
    <row r="5" spans="1:9" ht="12.75" customHeight="1">
      <c r="A5" s="357"/>
      <c r="B5" s="378"/>
      <c r="C5" s="339" t="s">
        <v>253</v>
      </c>
      <c r="D5" s="340"/>
      <c r="E5" s="347"/>
      <c r="F5" s="339" t="s">
        <v>254</v>
      </c>
      <c r="G5" s="340"/>
      <c r="H5" s="349"/>
      <c r="I5" s="350"/>
    </row>
    <row r="6" spans="1:9" ht="12" customHeight="1">
      <c r="A6" s="357"/>
      <c r="B6" s="378"/>
      <c r="C6" s="15" t="s">
        <v>255</v>
      </c>
      <c r="D6" s="16" t="s">
        <v>256</v>
      </c>
      <c r="E6" s="347"/>
      <c r="F6" s="16" t="s">
        <v>257</v>
      </c>
      <c r="G6" s="16" t="s">
        <v>258</v>
      </c>
      <c r="H6" s="349"/>
      <c r="I6" s="350"/>
    </row>
    <row r="7" spans="1:9" ht="12.75">
      <c r="A7" s="357"/>
      <c r="B7" s="378"/>
      <c r="C7" s="15" t="s">
        <v>259</v>
      </c>
      <c r="D7" s="16" t="s">
        <v>260</v>
      </c>
      <c r="E7" s="347"/>
      <c r="F7" s="16" t="s">
        <v>261</v>
      </c>
      <c r="G7" s="16" t="s">
        <v>262</v>
      </c>
      <c r="H7" s="349"/>
      <c r="I7" s="350"/>
    </row>
    <row r="8" spans="1:9" ht="18">
      <c r="A8" s="357"/>
      <c r="B8" s="378"/>
      <c r="C8" s="15" t="s">
        <v>263</v>
      </c>
      <c r="D8" s="16" t="s">
        <v>264</v>
      </c>
      <c r="E8" s="347"/>
      <c r="F8" s="16" t="s">
        <v>265</v>
      </c>
      <c r="G8" s="16" t="s">
        <v>266</v>
      </c>
      <c r="H8" s="349"/>
      <c r="I8" s="350"/>
    </row>
    <row r="9" spans="1:9" ht="12.75" customHeight="1">
      <c r="A9" s="357"/>
      <c r="B9" s="378"/>
      <c r="C9" s="339" t="s">
        <v>267</v>
      </c>
      <c r="D9" s="340"/>
      <c r="E9" s="347"/>
      <c r="F9" s="339" t="s">
        <v>268</v>
      </c>
      <c r="G9" s="340"/>
      <c r="H9" s="349"/>
      <c r="I9" s="350"/>
    </row>
    <row r="10" spans="1:9" ht="18">
      <c r="A10" s="357"/>
      <c r="B10" s="378"/>
      <c r="C10" s="16" t="s">
        <v>269</v>
      </c>
      <c r="D10" s="16" t="s">
        <v>270</v>
      </c>
      <c r="E10" s="347"/>
      <c r="F10" s="16" t="s">
        <v>271</v>
      </c>
      <c r="G10" s="16" t="s">
        <v>272</v>
      </c>
      <c r="H10" s="349"/>
      <c r="I10" s="350"/>
    </row>
    <row r="11" spans="1:9" ht="12.75">
      <c r="A11" s="357"/>
      <c r="B11" s="378"/>
      <c r="C11" s="16" t="s">
        <v>273</v>
      </c>
      <c r="D11" s="16" t="s">
        <v>274</v>
      </c>
      <c r="E11" s="347"/>
      <c r="F11" s="16" t="s">
        <v>275</v>
      </c>
      <c r="G11" s="16" t="s">
        <v>276</v>
      </c>
      <c r="H11" s="349"/>
      <c r="I11" s="350"/>
    </row>
    <row r="12" spans="1:9" ht="18" customHeight="1">
      <c r="A12" s="357"/>
      <c r="B12" s="378"/>
      <c r="C12" s="16" t="s">
        <v>277</v>
      </c>
      <c r="D12" s="16" t="s">
        <v>278</v>
      </c>
      <c r="E12" s="347"/>
      <c r="F12" s="1"/>
      <c r="G12" s="1"/>
      <c r="H12" s="349"/>
      <c r="I12" s="350"/>
    </row>
    <row r="13" spans="1:9" ht="18">
      <c r="A13" s="357"/>
      <c r="B13" s="378"/>
      <c r="C13" s="16" t="s">
        <v>279</v>
      </c>
      <c r="D13" s="16" t="s">
        <v>280</v>
      </c>
      <c r="E13" s="347"/>
      <c r="F13" s="16" t="s">
        <v>281</v>
      </c>
      <c r="G13" s="16" t="s">
        <v>282</v>
      </c>
      <c r="H13" s="349"/>
      <c r="I13" s="350"/>
    </row>
    <row r="14" spans="1:9" ht="12.75" customHeight="1">
      <c r="A14" s="357"/>
      <c r="B14" s="378"/>
      <c r="C14" s="339" t="s">
        <v>283</v>
      </c>
      <c r="D14" s="340"/>
      <c r="E14" s="347"/>
      <c r="F14" s="361"/>
      <c r="G14" s="361"/>
      <c r="H14" s="349"/>
      <c r="I14" s="350"/>
    </row>
    <row r="15" spans="1:9" ht="12.75">
      <c r="A15" s="357"/>
      <c r="B15" s="378"/>
      <c r="C15" s="16" t="s">
        <v>284</v>
      </c>
      <c r="D15" s="16" t="s">
        <v>285</v>
      </c>
      <c r="E15" s="347"/>
      <c r="F15" s="362"/>
      <c r="G15" s="362"/>
      <c r="H15" s="349"/>
      <c r="I15" s="350"/>
    </row>
    <row r="16" spans="1:9" ht="12.75">
      <c r="A16" s="357"/>
      <c r="B16" s="378"/>
      <c r="C16" s="16" t="s">
        <v>286</v>
      </c>
      <c r="D16" s="16" t="s">
        <v>287</v>
      </c>
      <c r="E16" s="347"/>
      <c r="F16" s="362"/>
      <c r="G16" s="362"/>
      <c r="H16" s="349"/>
      <c r="I16" s="350"/>
    </row>
    <row r="17" spans="1:9" ht="12.75">
      <c r="A17" s="357"/>
      <c r="B17" s="378"/>
      <c r="C17" s="16" t="s">
        <v>288</v>
      </c>
      <c r="D17" s="16" t="s">
        <v>289</v>
      </c>
      <c r="E17" s="347"/>
      <c r="F17" s="362"/>
      <c r="G17" s="362"/>
      <c r="H17" s="349"/>
      <c r="I17" s="350"/>
    </row>
    <row r="18" spans="1:9" ht="18.75" thickBot="1">
      <c r="A18" s="358"/>
      <c r="B18" s="379"/>
      <c r="C18" s="79" t="s">
        <v>290</v>
      </c>
      <c r="D18" s="79" t="s">
        <v>291</v>
      </c>
      <c r="E18" s="348"/>
      <c r="F18" s="363"/>
      <c r="G18" s="363"/>
      <c r="H18" s="351"/>
      <c r="I18" s="352"/>
    </row>
    <row r="19" spans="1:9" ht="70.5" customHeight="1">
      <c r="A19" s="74">
        <v>3</v>
      </c>
      <c r="B19" s="280" t="s">
        <v>722</v>
      </c>
      <c r="C19" s="281"/>
      <c r="D19" s="281"/>
      <c r="E19" s="281"/>
      <c r="F19" s="281"/>
      <c r="G19" s="281"/>
      <c r="H19" s="281"/>
      <c r="I19" s="282"/>
    </row>
    <row r="20" spans="1:10" ht="256.5" customHeight="1">
      <c r="A20" s="17">
        <v>4</v>
      </c>
      <c r="B20" s="353" t="s">
        <v>720</v>
      </c>
      <c r="C20" s="354"/>
      <c r="D20" s="354"/>
      <c r="E20" s="354"/>
      <c r="F20" s="355"/>
      <c r="G20" s="104" t="s">
        <v>541</v>
      </c>
      <c r="H20" s="104" t="s">
        <v>1687</v>
      </c>
      <c r="I20" s="85" t="s">
        <v>542</v>
      </c>
      <c r="J20" s="19"/>
    </row>
    <row r="21" spans="1:9" ht="54" customHeight="1">
      <c r="A21" s="17">
        <v>5</v>
      </c>
      <c r="B21" s="283" t="s">
        <v>550</v>
      </c>
      <c r="C21" s="284"/>
      <c r="D21" s="284"/>
      <c r="E21" s="284"/>
      <c r="F21" s="284"/>
      <c r="G21" s="284"/>
      <c r="H21" s="284"/>
      <c r="I21" s="285"/>
    </row>
    <row r="22" spans="1:9" ht="15" customHeight="1">
      <c r="A22" s="17">
        <v>6</v>
      </c>
      <c r="B22" s="344" t="s">
        <v>610</v>
      </c>
      <c r="C22" s="359"/>
      <c r="D22" s="359"/>
      <c r="E22" s="359"/>
      <c r="F22" s="359"/>
      <c r="G22" s="359"/>
      <c r="H22" s="359"/>
      <c r="I22" s="359"/>
    </row>
    <row r="23" spans="1:9" ht="27.75" customHeight="1">
      <c r="A23" s="17">
        <v>7</v>
      </c>
      <c r="B23" s="344" t="s">
        <v>301</v>
      </c>
      <c r="C23" s="359"/>
      <c r="D23" s="359"/>
      <c r="E23" s="359"/>
      <c r="F23" s="359"/>
      <c r="G23" s="359"/>
      <c r="H23" s="359"/>
      <c r="I23" s="360"/>
    </row>
    <row r="24" spans="1:9" ht="12.75">
      <c r="A24" s="28">
        <v>8</v>
      </c>
      <c r="B24" s="344" t="s">
        <v>716</v>
      </c>
      <c r="C24" s="345"/>
      <c r="D24" s="345"/>
      <c r="E24" s="345"/>
      <c r="F24" s="345"/>
      <c r="G24" s="345"/>
      <c r="H24" s="345"/>
      <c r="I24" s="346"/>
    </row>
    <row r="25" spans="1:9" ht="60" customHeight="1">
      <c r="A25" s="380">
        <v>9</v>
      </c>
      <c r="B25" s="336" t="s">
        <v>209</v>
      </c>
      <c r="C25" s="337"/>
      <c r="D25" s="337"/>
      <c r="E25" s="337"/>
      <c r="F25" s="337"/>
      <c r="G25" s="337"/>
      <c r="H25" s="337"/>
      <c r="I25" s="338"/>
    </row>
    <row r="26" spans="1:9" ht="15.75" customHeight="1">
      <c r="A26" s="381"/>
      <c r="B26" s="341" t="s">
        <v>303</v>
      </c>
      <c r="C26" s="342"/>
      <c r="D26" s="342"/>
      <c r="E26" s="342"/>
      <c r="F26" s="342"/>
      <c r="G26" s="342"/>
      <c r="H26" s="342"/>
      <c r="I26" s="343"/>
    </row>
    <row r="27" spans="1:9" ht="56.25" customHeight="1">
      <c r="A27" s="29">
        <v>10</v>
      </c>
      <c r="B27" s="325" t="s">
        <v>1</v>
      </c>
      <c r="C27" s="326"/>
      <c r="D27" s="326"/>
      <c r="E27" s="326"/>
      <c r="F27" s="326"/>
      <c r="G27" s="326"/>
      <c r="H27" s="326"/>
      <c r="I27" s="327"/>
    </row>
    <row r="28" spans="1:9" ht="107.25" customHeight="1">
      <c r="A28" s="29">
        <v>11</v>
      </c>
      <c r="B28" s="286" t="s">
        <v>304</v>
      </c>
      <c r="C28" s="287"/>
      <c r="D28" s="287"/>
      <c r="E28" s="287"/>
      <c r="F28" s="287"/>
      <c r="G28" s="287"/>
      <c r="H28" s="287"/>
      <c r="I28" s="288"/>
    </row>
    <row r="29" spans="1:9" ht="20.25" customHeight="1">
      <c r="A29" s="17">
        <v>12</v>
      </c>
      <c r="B29" s="286" t="s">
        <v>530</v>
      </c>
      <c r="C29" s="287"/>
      <c r="D29" s="287"/>
      <c r="E29" s="287"/>
      <c r="F29" s="287"/>
      <c r="G29" s="287"/>
      <c r="H29" s="287"/>
      <c r="I29" s="288"/>
    </row>
    <row r="30" spans="1:9" ht="25.5" customHeight="1">
      <c r="A30" s="17">
        <v>13</v>
      </c>
      <c r="B30" s="286" t="s">
        <v>717</v>
      </c>
      <c r="C30" s="287"/>
      <c r="D30" s="287"/>
      <c r="E30" s="287"/>
      <c r="F30" s="287"/>
      <c r="G30" s="287"/>
      <c r="H30" s="287"/>
      <c r="I30" s="288"/>
    </row>
    <row r="31" spans="1:9" ht="15.75" customHeight="1">
      <c r="A31" s="29">
        <v>14</v>
      </c>
      <c r="B31" s="286" t="s">
        <v>718</v>
      </c>
      <c r="C31" s="287"/>
      <c r="D31" s="287"/>
      <c r="E31" s="287"/>
      <c r="F31" s="287"/>
      <c r="G31" s="287"/>
      <c r="H31" s="287"/>
      <c r="I31" s="288"/>
    </row>
    <row r="32" spans="1:9" ht="15.75" customHeight="1">
      <c r="A32" s="17">
        <v>15</v>
      </c>
      <c r="B32" s="286" t="s">
        <v>310</v>
      </c>
      <c r="C32" s="287"/>
      <c r="D32" s="287"/>
      <c r="E32" s="287"/>
      <c r="F32" s="287"/>
      <c r="G32" s="287"/>
      <c r="H32" s="287"/>
      <c r="I32" s="288"/>
    </row>
    <row r="33" spans="1:9" ht="27.75" customHeight="1">
      <c r="A33" s="17">
        <v>16</v>
      </c>
      <c r="B33" s="286" t="s">
        <v>531</v>
      </c>
      <c r="C33" s="287"/>
      <c r="D33" s="287"/>
      <c r="E33" s="287"/>
      <c r="F33" s="287"/>
      <c r="G33" s="287"/>
      <c r="H33" s="287"/>
      <c r="I33" s="288"/>
    </row>
    <row r="34" spans="1:9" ht="30" customHeight="1">
      <c r="A34" s="17">
        <v>17</v>
      </c>
      <c r="B34" s="325" t="s">
        <v>155</v>
      </c>
      <c r="C34" s="326"/>
      <c r="D34" s="326"/>
      <c r="E34" s="326"/>
      <c r="F34" s="326"/>
      <c r="G34" s="326"/>
      <c r="H34" s="326"/>
      <c r="I34" s="327"/>
    </row>
    <row r="35" spans="1:9" ht="27.75" customHeight="1">
      <c r="A35" s="17">
        <v>18</v>
      </c>
      <c r="B35" s="286" t="s">
        <v>532</v>
      </c>
      <c r="C35" s="287"/>
      <c r="D35" s="287"/>
      <c r="E35" s="287"/>
      <c r="F35" s="287"/>
      <c r="G35" s="287"/>
      <c r="H35" s="287"/>
      <c r="I35" s="288"/>
    </row>
    <row r="36" spans="1:9" ht="27.75" customHeight="1" thickBot="1">
      <c r="A36" s="73">
        <v>19</v>
      </c>
      <c r="B36" s="324" t="s">
        <v>666</v>
      </c>
      <c r="C36" s="324"/>
      <c r="D36" s="324"/>
      <c r="E36" s="324"/>
      <c r="F36" s="324"/>
      <c r="G36" s="324"/>
      <c r="H36" s="324"/>
      <c r="I36" s="324"/>
    </row>
    <row r="37" spans="1:9" ht="13.5" customHeight="1">
      <c r="A37" s="313">
        <v>20</v>
      </c>
      <c r="B37" s="332" t="s">
        <v>68</v>
      </c>
      <c r="C37" s="333"/>
      <c r="D37" s="333"/>
      <c r="E37" s="333"/>
      <c r="F37" s="333"/>
      <c r="G37" s="333"/>
      <c r="H37" s="333"/>
      <c r="I37" s="334"/>
    </row>
    <row r="38" spans="1:9" ht="13.5" customHeight="1">
      <c r="A38" s="314"/>
      <c r="B38" s="318"/>
      <c r="C38" s="319"/>
      <c r="D38" s="322" t="s">
        <v>70</v>
      </c>
      <c r="E38" s="322"/>
      <c r="F38" s="311"/>
      <c r="G38" s="328" t="s">
        <v>73</v>
      </c>
      <c r="H38" s="328"/>
      <c r="I38" s="330"/>
    </row>
    <row r="39" spans="1:9" ht="13.5" customHeight="1" thickBot="1">
      <c r="A39" s="314"/>
      <c r="B39" s="318"/>
      <c r="C39" s="319"/>
      <c r="D39" s="335"/>
      <c r="E39" s="335"/>
      <c r="F39" s="312"/>
      <c r="G39" s="61" t="s">
        <v>71</v>
      </c>
      <c r="H39" s="61" t="s">
        <v>72</v>
      </c>
      <c r="I39" s="330"/>
    </row>
    <row r="40" spans="1:9" ht="13.5" customHeight="1">
      <c r="A40" s="314"/>
      <c r="B40" s="318"/>
      <c r="C40" s="319"/>
      <c r="D40" s="305" t="s">
        <v>74</v>
      </c>
      <c r="E40" s="305"/>
      <c r="F40" s="306"/>
      <c r="G40" s="54" t="s">
        <v>87</v>
      </c>
      <c r="H40" s="54" t="s">
        <v>87</v>
      </c>
      <c r="I40" s="330"/>
    </row>
    <row r="41" spans="1:9" ht="13.5" customHeight="1">
      <c r="A41" s="314"/>
      <c r="B41" s="318"/>
      <c r="C41" s="319"/>
      <c r="D41" s="291" t="s">
        <v>78</v>
      </c>
      <c r="E41" s="291"/>
      <c r="F41" s="307"/>
      <c r="G41" s="49" t="s">
        <v>88</v>
      </c>
      <c r="H41" s="49" t="s">
        <v>88</v>
      </c>
      <c r="I41" s="330"/>
    </row>
    <row r="42" spans="1:9" ht="13.5" customHeight="1">
      <c r="A42" s="314"/>
      <c r="B42" s="318"/>
      <c r="C42" s="319"/>
      <c r="D42" s="291" t="s">
        <v>79</v>
      </c>
      <c r="E42" s="291"/>
      <c r="F42" s="307"/>
      <c r="G42" s="49" t="s">
        <v>89</v>
      </c>
      <c r="H42" s="49" t="s">
        <v>89</v>
      </c>
      <c r="I42" s="330"/>
    </row>
    <row r="43" spans="1:9" ht="13.5" customHeight="1" thickBot="1">
      <c r="A43" s="314"/>
      <c r="B43" s="318"/>
      <c r="C43" s="319"/>
      <c r="D43" s="294" t="s">
        <v>80</v>
      </c>
      <c r="E43" s="294"/>
      <c r="F43" s="308"/>
      <c r="G43" s="55" t="s">
        <v>90</v>
      </c>
      <c r="H43" s="55" t="s">
        <v>90</v>
      </c>
      <c r="I43" s="330"/>
    </row>
    <row r="44" spans="1:9" ht="13.5" customHeight="1">
      <c r="A44" s="314"/>
      <c r="B44" s="318"/>
      <c r="C44" s="319"/>
      <c r="D44" s="305" t="s">
        <v>81</v>
      </c>
      <c r="E44" s="305"/>
      <c r="F44" s="306"/>
      <c r="G44" s="293" t="s">
        <v>91</v>
      </c>
      <c r="H44" s="54" t="s">
        <v>98</v>
      </c>
      <c r="I44" s="330"/>
    </row>
    <row r="45" spans="1:9" ht="13.5" customHeight="1" thickBot="1">
      <c r="A45" s="314"/>
      <c r="B45" s="318"/>
      <c r="C45" s="319"/>
      <c r="D45" s="329"/>
      <c r="E45" s="329"/>
      <c r="F45" s="308"/>
      <c r="G45" s="294"/>
      <c r="H45" s="55" t="s">
        <v>99</v>
      </c>
      <c r="I45" s="330"/>
    </row>
    <row r="46" spans="1:9" ht="13.5" customHeight="1">
      <c r="A46" s="314"/>
      <c r="B46" s="318"/>
      <c r="C46" s="319"/>
      <c r="D46" s="323" t="s">
        <v>77</v>
      </c>
      <c r="E46" s="323"/>
      <c r="F46" s="309"/>
      <c r="G46" s="53" t="s">
        <v>92</v>
      </c>
      <c r="H46" s="53" t="s">
        <v>92</v>
      </c>
      <c r="I46" s="330"/>
    </row>
    <row r="47" spans="1:9" ht="13.5" customHeight="1">
      <c r="A47" s="314"/>
      <c r="B47" s="318"/>
      <c r="C47" s="319"/>
      <c r="D47" s="291" t="s">
        <v>82</v>
      </c>
      <c r="E47" s="291"/>
      <c r="F47" s="307"/>
      <c r="G47" s="291" t="s">
        <v>93</v>
      </c>
      <c r="H47" s="49" t="s">
        <v>100</v>
      </c>
      <c r="I47" s="330"/>
    </row>
    <row r="48" spans="1:9" ht="13.5" customHeight="1" thickBot="1">
      <c r="A48" s="314"/>
      <c r="B48" s="318"/>
      <c r="C48" s="319"/>
      <c r="D48" s="292"/>
      <c r="E48" s="292"/>
      <c r="F48" s="310"/>
      <c r="G48" s="292"/>
      <c r="H48" s="51" t="s">
        <v>101</v>
      </c>
      <c r="I48" s="330"/>
    </row>
    <row r="49" spans="1:9" ht="13.5" customHeight="1">
      <c r="A49" s="314"/>
      <c r="B49" s="318"/>
      <c r="C49" s="319"/>
      <c r="D49" s="305" t="s">
        <v>83</v>
      </c>
      <c r="E49" s="305"/>
      <c r="F49" s="306"/>
      <c r="G49" s="52" t="s">
        <v>94</v>
      </c>
      <c r="H49" s="52" t="s">
        <v>94</v>
      </c>
      <c r="I49" s="330"/>
    </row>
    <row r="50" spans="1:9" ht="13.5" customHeight="1">
      <c r="A50" s="314"/>
      <c r="B50" s="318"/>
      <c r="C50" s="319"/>
      <c r="D50" s="291" t="s">
        <v>84</v>
      </c>
      <c r="E50" s="291"/>
      <c r="F50" s="307"/>
      <c r="G50" s="291" t="s">
        <v>95</v>
      </c>
      <c r="H50" s="49" t="s">
        <v>102</v>
      </c>
      <c r="I50" s="330"/>
    </row>
    <row r="51" spans="1:9" ht="13.5" customHeight="1">
      <c r="A51" s="314"/>
      <c r="B51" s="318"/>
      <c r="C51" s="319"/>
      <c r="D51" s="291"/>
      <c r="E51" s="291"/>
      <c r="F51" s="307"/>
      <c r="G51" s="291"/>
      <c r="H51" s="49" t="s">
        <v>103</v>
      </c>
      <c r="I51" s="330"/>
    </row>
    <row r="52" spans="1:9" ht="13.5" customHeight="1">
      <c r="A52" s="314"/>
      <c r="B52" s="318"/>
      <c r="C52" s="319"/>
      <c r="D52" s="291" t="s">
        <v>85</v>
      </c>
      <c r="E52" s="291"/>
      <c r="F52" s="307"/>
      <c r="G52" s="291" t="s">
        <v>96</v>
      </c>
      <c r="H52" s="49" t="s">
        <v>104</v>
      </c>
      <c r="I52" s="330"/>
    </row>
    <row r="53" spans="1:9" ht="13.5" customHeight="1">
      <c r="A53" s="314"/>
      <c r="B53" s="318"/>
      <c r="C53" s="319"/>
      <c r="D53" s="291"/>
      <c r="E53" s="291"/>
      <c r="F53" s="307"/>
      <c r="G53" s="291"/>
      <c r="H53" s="49" t="s">
        <v>105</v>
      </c>
      <c r="I53" s="330"/>
    </row>
    <row r="54" spans="1:9" ht="13.5" customHeight="1">
      <c r="A54" s="314"/>
      <c r="B54" s="320"/>
      <c r="C54" s="321"/>
      <c r="D54" s="291" t="s">
        <v>86</v>
      </c>
      <c r="E54" s="291"/>
      <c r="F54" s="307"/>
      <c r="G54" s="50" t="s">
        <v>97</v>
      </c>
      <c r="H54" s="50" t="s">
        <v>97</v>
      </c>
      <c r="I54" s="331"/>
    </row>
    <row r="55" spans="1:9" ht="13.5" customHeight="1" thickBot="1">
      <c r="A55" s="314"/>
      <c r="B55" s="315" t="s">
        <v>69</v>
      </c>
      <c r="C55" s="316"/>
      <c r="D55" s="316"/>
      <c r="E55" s="316"/>
      <c r="F55" s="316"/>
      <c r="G55" s="316"/>
      <c r="H55" s="316"/>
      <c r="I55" s="317"/>
    </row>
    <row r="56" spans="1:9" ht="16.5" customHeight="1" thickBot="1">
      <c r="A56" s="368">
        <v>21</v>
      </c>
      <c r="B56" s="365" t="s">
        <v>194</v>
      </c>
      <c r="C56" s="366"/>
      <c r="D56" s="366"/>
      <c r="E56" s="366"/>
      <c r="F56" s="366"/>
      <c r="G56" s="366"/>
      <c r="H56" s="366"/>
      <c r="I56" s="367"/>
    </row>
    <row r="57" spans="1:9" ht="13.5" customHeight="1" thickTop="1">
      <c r="A57" s="368"/>
      <c r="B57" s="171" t="s">
        <v>4</v>
      </c>
      <c r="C57" s="165"/>
      <c r="D57" s="166" t="s">
        <v>3</v>
      </c>
      <c r="E57" s="289" t="s">
        <v>5</v>
      </c>
      <c r="F57" s="289"/>
      <c r="G57" s="289"/>
      <c r="H57" s="165" t="s">
        <v>6</v>
      </c>
      <c r="I57" s="165" t="s">
        <v>192</v>
      </c>
    </row>
    <row r="58" spans="1:9" ht="35.25" customHeight="1">
      <c r="A58" s="368"/>
      <c r="B58" s="18">
        <v>1.01</v>
      </c>
      <c r="C58" s="167"/>
      <c r="D58" s="18" t="s">
        <v>312</v>
      </c>
      <c r="E58" s="290" t="s">
        <v>183</v>
      </c>
      <c r="F58" s="290"/>
      <c r="G58" s="290"/>
      <c r="H58" s="167" t="s">
        <v>7</v>
      </c>
      <c r="I58" s="167" t="s">
        <v>193</v>
      </c>
    </row>
    <row r="59" spans="1:9" ht="36.75" customHeight="1">
      <c r="A59" s="368"/>
      <c r="B59" s="18">
        <v>1.02</v>
      </c>
      <c r="C59" s="167"/>
      <c r="D59" s="18" t="s">
        <v>137</v>
      </c>
      <c r="E59" s="290" t="s">
        <v>9</v>
      </c>
      <c r="F59" s="290"/>
      <c r="G59" s="290"/>
      <c r="H59" s="167" t="s">
        <v>8</v>
      </c>
      <c r="I59" s="167" t="s">
        <v>196</v>
      </c>
    </row>
    <row r="60" spans="1:9" ht="36.75" customHeight="1">
      <c r="A60" s="368"/>
      <c r="B60" s="18">
        <v>1.03</v>
      </c>
      <c r="C60" s="167"/>
      <c r="D60" s="18" t="s">
        <v>201</v>
      </c>
      <c r="E60" s="290" t="s">
        <v>222</v>
      </c>
      <c r="F60" s="290"/>
      <c r="G60" s="290"/>
      <c r="H60" s="167" t="s">
        <v>11</v>
      </c>
      <c r="I60" s="167" t="s">
        <v>196</v>
      </c>
    </row>
    <row r="61" spans="1:9" ht="35.25" customHeight="1">
      <c r="A61" s="368"/>
      <c r="B61" s="18">
        <v>5.01</v>
      </c>
      <c r="C61" s="167"/>
      <c r="D61" s="18" t="s">
        <v>2</v>
      </c>
      <c r="E61" s="290" t="s">
        <v>10</v>
      </c>
      <c r="F61" s="290"/>
      <c r="G61" s="290"/>
      <c r="H61" s="167" t="s">
        <v>7</v>
      </c>
      <c r="I61" s="167" t="s">
        <v>193</v>
      </c>
    </row>
    <row r="62" spans="1:9" ht="22.5" customHeight="1" thickBot="1">
      <c r="A62" s="368"/>
      <c r="B62" s="302" t="s">
        <v>195</v>
      </c>
      <c r="C62" s="303"/>
      <c r="D62" s="303"/>
      <c r="E62" s="303"/>
      <c r="F62" s="303"/>
      <c r="G62" s="303"/>
      <c r="H62" s="303"/>
      <c r="I62" s="304"/>
    </row>
    <row r="63" spans="1:9" ht="27.75" customHeight="1">
      <c r="A63" s="17">
        <v>22</v>
      </c>
      <c r="B63" s="280" t="s">
        <v>609</v>
      </c>
      <c r="C63" s="281"/>
      <c r="D63" s="281"/>
      <c r="E63" s="281"/>
      <c r="F63" s="281"/>
      <c r="G63" s="281"/>
      <c r="H63" s="281"/>
      <c r="I63" s="282"/>
    </row>
    <row r="64" spans="1:9" ht="19.5" customHeight="1">
      <c r="A64" s="17">
        <v>23</v>
      </c>
      <c r="B64" s="369" t="s">
        <v>363</v>
      </c>
      <c r="C64" s="370"/>
      <c r="D64" s="370"/>
      <c r="E64" s="370"/>
      <c r="F64" s="370"/>
      <c r="G64" s="370"/>
      <c r="H64" s="370"/>
      <c r="I64" s="371"/>
    </row>
    <row r="65" spans="1:9" ht="31.5" customHeight="1">
      <c r="A65" s="164">
        <v>24</v>
      </c>
      <c r="B65" s="283" t="s">
        <v>749</v>
      </c>
      <c r="C65" s="284"/>
      <c r="D65" s="284"/>
      <c r="E65" s="284"/>
      <c r="F65" s="284"/>
      <c r="G65" s="284"/>
      <c r="H65" s="284"/>
      <c r="I65" s="285"/>
    </row>
    <row r="66" spans="1:9" ht="31.5" customHeight="1">
      <c r="A66" s="164">
        <v>25</v>
      </c>
      <c r="B66" s="283" t="s">
        <v>751</v>
      </c>
      <c r="C66" s="284"/>
      <c r="D66" s="284"/>
      <c r="E66" s="284"/>
      <c r="F66" s="284"/>
      <c r="G66" s="284"/>
      <c r="H66" s="284"/>
      <c r="I66" s="285"/>
    </row>
    <row r="67" spans="1:9" ht="16.5" customHeight="1">
      <c r="A67" s="17">
        <v>26</v>
      </c>
      <c r="B67" s="286" t="s">
        <v>750</v>
      </c>
      <c r="C67" s="287"/>
      <c r="D67" s="287"/>
      <c r="E67" s="287"/>
      <c r="F67" s="287"/>
      <c r="G67" s="287"/>
      <c r="H67" s="287"/>
      <c r="I67" s="288"/>
    </row>
    <row r="68" spans="1:9" ht="153.75" customHeight="1">
      <c r="A68" s="17">
        <v>27</v>
      </c>
      <c r="B68" s="286" t="s">
        <v>1672</v>
      </c>
      <c r="C68" s="287"/>
      <c r="D68" s="287"/>
      <c r="E68" s="287"/>
      <c r="F68" s="287"/>
      <c r="G68" s="287"/>
      <c r="H68" s="287"/>
      <c r="I68" s="288"/>
    </row>
    <row r="69" spans="1:9" ht="24.75" customHeight="1">
      <c r="A69" s="295">
        <v>28</v>
      </c>
      <c r="B69" s="300" t="s">
        <v>519</v>
      </c>
      <c r="C69" s="300"/>
      <c r="D69" s="300"/>
      <c r="E69" s="300"/>
      <c r="F69" s="300"/>
      <c r="G69" s="300"/>
      <c r="H69" s="300"/>
      <c r="I69" s="301"/>
    </row>
    <row r="70" spans="1:9" ht="45">
      <c r="A70" s="296"/>
      <c r="B70" s="132"/>
      <c r="C70" s="133"/>
      <c r="D70" s="298" t="s">
        <v>650</v>
      </c>
      <c r="E70" s="299"/>
      <c r="F70" s="299"/>
      <c r="G70" s="129" t="s">
        <v>647</v>
      </c>
      <c r="H70" s="129" t="s">
        <v>648</v>
      </c>
      <c r="I70" s="130" t="s">
        <v>649</v>
      </c>
    </row>
    <row r="71" spans="1:9" ht="13.5" customHeight="1">
      <c r="A71" s="296"/>
      <c r="B71" s="121"/>
      <c r="C71" s="123"/>
      <c r="D71" s="131">
        <v>0</v>
      </c>
      <c r="E71" s="122"/>
      <c r="F71" s="122"/>
      <c r="G71" s="124" t="s">
        <v>624</v>
      </c>
      <c r="H71" s="124" t="s">
        <v>625</v>
      </c>
      <c r="I71" s="125" t="s">
        <v>613</v>
      </c>
    </row>
    <row r="72" spans="1:9" ht="13.5" customHeight="1">
      <c r="A72" s="296"/>
      <c r="B72" s="121"/>
      <c r="C72" s="123"/>
      <c r="D72" s="131">
        <v>0.1</v>
      </c>
      <c r="E72" s="122"/>
      <c r="F72" s="122"/>
      <c r="G72" s="124" t="s">
        <v>626</v>
      </c>
      <c r="H72" s="124" t="s">
        <v>627</v>
      </c>
      <c r="I72" s="125" t="s">
        <v>614</v>
      </c>
    </row>
    <row r="73" spans="1:9" ht="13.5" customHeight="1">
      <c r="A73" s="296"/>
      <c r="B73" s="121"/>
      <c r="C73" s="123"/>
      <c r="D73" s="131">
        <v>0.2</v>
      </c>
      <c r="E73" s="122"/>
      <c r="F73" s="122"/>
      <c r="G73" s="124" t="s">
        <v>628</v>
      </c>
      <c r="H73" s="124" t="s">
        <v>518</v>
      </c>
      <c r="I73" s="125" t="s">
        <v>615</v>
      </c>
    </row>
    <row r="74" spans="1:9" ht="13.5" customHeight="1">
      <c r="A74" s="296"/>
      <c r="B74" s="121"/>
      <c r="C74" s="123"/>
      <c r="D74" s="131">
        <v>0.30000000000000004</v>
      </c>
      <c r="E74" s="122"/>
      <c r="F74" s="122"/>
      <c r="G74" s="124" t="s">
        <v>629</v>
      </c>
      <c r="H74" s="124" t="s">
        <v>630</v>
      </c>
      <c r="I74" s="125" t="s">
        <v>616</v>
      </c>
    </row>
    <row r="75" spans="1:9" ht="13.5" customHeight="1">
      <c r="A75" s="296"/>
      <c r="B75" s="121"/>
      <c r="C75" s="123"/>
      <c r="D75" s="131">
        <v>0.4</v>
      </c>
      <c r="E75" s="122"/>
      <c r="F75" s="122"/>
      <c r="G75" s="128" t="s">
        <v>631</v>
      </c>
      <c r="H75" s="124" t="s">
        <v>517</v>
      </c>
      <c r="I75" s="125" t="s">
        <v>617</v>
      </c>
    </row>
    <row r="76" spans="1:9" ht="13.5" customHeight="1">
      <c r="A76" s="296"/>
      <c r="B76" s="121"/>
      <c r="C76" s="123"/>
      <c r="D76" s="131">
        <v>0.5</v>
      </c>
      <c r="E76" s="122"/>
      <c r="F76" s="122"/>
      <c r="G76" s="128" t="s">
        <v>632</v>
      </c>
      <c r="H76" s="124" t="s">
        <v>516</v>
      </c>
      <c r="I76" s="125" t="s">
        <v>618</v>
      </c>
    </row>
    <row r="77" spans="1:9" ht="13.5" customHeight="1">
      <c r="A77" s="296"/>
      <c r="B77" s="121"/>
      <c r="C77" s="123"/>
      <c r="D77" s="131">
        <v>0.6</v>
      </c>
      <c r="E77" s="122"/>
      <c r="F77" s="122"/>
      <c r="G77" s="128" t="s">
        <v>633</v>
      </c>
      <c r="H77" s="124" t="s">
        <v>634</v>
      </c>
      <c r="I77" s="125" t="s">
        <v>619</v>
      </c>
    </row>
    <row r="78" spans="1:9" ht="13.5" customHeight="1">
      <c r="A78" s="296"/>
      <c r="B78" s="121"/>
      <c r="C78" s="123"/>
      <c r="D78" s="131">
        <v>0.7</v>
      </c>
      <c r="E78" s="122"/>
      <c r="F78" s="122"/>
      <c r="G78" s="128" t="s">
        <v>635</v>
      </c>
      <c r="H78" s="124" t="s">
        <v>636</v>
      </c>
      <c r="I78" s="125" t="s">
        <v>620</v>
      </c>
    </row>
    <row r="79" spans="1:9" ht="13.5" customHeight="1">
      <c r="A79" s="296"/>
      <c r="B79" s="121"/>
      <c r="C79" s="123"/>
      <c r="D79" s="131">
        <v>0.7999999999999999</v>
      </c>
      <c r="E79" s="122"/>
      <c r="F79" s="122"/>
      <c r="G79" s="128" t="s">
        <v>637</v>
      </c>
      <c r="H79" s="124" t="s">
        <v>638</v>
      </c>
      <c r="I79" s="125" t="s">
        <v>621</v>
      </c>
    </row>
    <row r="80" spans="1:9" ht="13.5" customHeight="1">
      <c r="A80" s="296"/>
      <c r="B80" s="121"/>
      <c r="C80" s="123"/>
      <c r="D80" s="131">
        <v>0.8999999999999999</v>
      </c>
      <c r="E80" s="122"/>
      <c r="F80" s="122"/>
      <c r="G80" s="128" t="s">
        <v>639</v>
      </c>
      <c r="H80" s="124" t="s">
        <v>640</v>
      </c>
      <c r="I80" s="125" t="s">
        <v>622</v>
      </c>
    </row>
    <row r="81" spans="1:9" ht="13.5" customHeight="1">
      <c r="A81" s="296"/>
      <c r="B81" s="121"/>
      <c r="C81" s="123"/>
      <c r="D81" s="131">
        <v>0.9999999999999999</v>
      </c>
      <c r="E81" s="122"/>
      <c r="F81" s="122"/>
      <c r="G81" s="128" t="s">
        <v>641</v>
      </c>
      <c r="H81" s="124" t="s">
        <v>642</v>
      </c>
      <c r="I81" s="125" t="s">
        <v>623</v>
      </c>
    </row>
    <row r="82" spans="1:9" ht="13.5" customHeight="1">
      <c r="A82" s="296"/>
      <c r="B82" s="121"/>
      <c r="C82" s="123"/>
      <c r="D82" s="121">
        <v>1.0999999999999999</v>
      </c>
      <c r="E82" s="122"/>
      <c r="F82" s="122"/>
      <c r="G82" s="128" t="s">
        <v>643</v>
      </c>
      <c r="H82" s="124" t="s">
        <v>644</v>
      </c>
      <c r="I82" s="126"/>
    </row>
    <row r="83" spans="1:9" ht="25.5">
      <c r="A83" s="297"/>
      <c r="B83" s="158" t="s">
        <v>721</v>
      </c>
      <c r="C83" s="134"/>
      <c r="D83" s="159">
        <v>1.2</v>
      </c>
      <c r="E83" s="160"/>
      <c r="F83" s="160"/>
      <c r="G83" s="161" t="s">
        <v>645</v>
      </c>
      <c r="H83" s="162" t="s">
        <v>646</v>
      </c>
      <c r="I83" s="163"/>
    </row>
    <row r="84" spans="1:4" ht="12.75">
      <c r="A84" s="127"/>
      <c r="D84" s="82"/>
    </row>
    <row r="85" ht="12.75">
      <c r="A85" s="25"/>
    </row>
    <row r="86" ht="12.75">
      <c r="A86" s="25"/>
    </row>
    <row r="87" ht="12.75">
      <c r="A87" s="25"/>
    </row>
    <row r="88" ht="12.75">
      <c r="A88" s="25"/>
    </row>
    <row r="89" ht="12.75">
      <c r="A89" s="25"/>
    </row>
    <row r="90" ht="12.75">
      <c r="A90" s="25"/>
    </row>
    <row r="91" ht="12.75">
      <c r="A91" s="25"/>
    </row>
    <row r="92" ht="12.75">
      <c r="A92" s="25"/>
    </row>
    <row r="93" ht="12.75">
      <c r="A93" s="25"/>
    </row>
    <row r="94" ht="12.75">
      <c r="A94" s="25"/>
    </row>
    <row r="95" ht="12.75">
      <c r="A95" s="25"/>
    </row>
    <row r="96" ht="12.75">
      <c r="A96" s="25"/>
    </row>
  </sheetData>
  <sheetProtection/>
  <mergeCells count="78">
    <mergeCell ref="G1:I1"/>
    <mergeCell ref="A1:F1"/>
    <mergeCell ref="B56:I56"/>
    <mergeCell ref="A56:A62"/>
    <mergeCell ref="B64:I64"/>
    <mergeCell ref="B2:I2"/>
    <mergeCell ref="B3:I3"/>
    <mergeCell ref="B5:B18"/>
    <mergeCell ref="C5:D5"/>
    <mergeCell ref="A25:A26"/>
    <mergeCell ref="A4:A18"/>
    <mergeCell ref="B23:I23"/>
    <mergeCell ref="B21:I21"/>
    <mergeCell ref="F14:G18"/>
    <mergeCell ref="B19:I19"/>
    <mergeCell ref="B22:I22"/>
    <mergeCell ref="B25:I25"/>
    <mergeCell ref="C9:D9"/>
    <mergeCell ref="B26:I26"/>
    <mergeCell ref="B24:I24"/>
    <mergeCell ref="F9:G9"/>
    <mergeCell ref="C14:D14"/>
    <mergeCell ref="E5:E18"/>
    <mergeCell ref="F5:G5"/>
    <mergeCell ref="H5:I18"/>
    <mergeCell ref="B20:F20"/>
    <mergeCell ref="B27:I27"/>
    <mergeCell ref="B28:I28"/>
    <mergeCell ref="B29:I29"/>
    <mergeCell ref="B33:I33"/>
    <mergeCell ref="B30:I30"/>
    <mergeCell ref="B31:I31"/>
    <mergeCell ref="B36:I36"/>
    <mergeCell ref="B35:I35"/>
    <mergeCell ref="B32:I32"/>
    <mergeCell ref="B34:I34"/>
    <mergeCell ref="G38:H38"/>
    <mergeCell ref="D44:E45"/>
    <mergeCell ref="I38:I54"/>
    <mergeCell ref="B37:I37"/>
    <mergeCell ref="D39:E39"/>
    <mergeCell ref="D42:E42"/>
    <mergeCell ref="A37:A55"/>
    <mergeCell ref="B55:I55"/>
    <mergeCell ref="G52:G53"/>
    <mergeCell ref="G50:G51"/>
    <mergeCell ref="D41:E41"/>
    <mergeCell ref="B38:C54"/>
    <mergeCell ref="D38:E38"/>
    <mergeCell ref="D40:E40"/>
    <mergeCell ref="D46:E46"/>
    <mergeCell ref="D43:E43"/>
    <mergeCell ref="F40:F43"/>
    <mergeCell ref="F44:F45"/>
    <mergeCell ref="F46:F48"/>
    <mergeCell ref="F49:F54"/>
    <mergeCell ref="D52:E53"/>
    <mergeCell ref="F38:F39"/>
    <mergeCell ref="D54:E54"/>
    <mergeCell ref="G47:G48"/>
    <mergeCell ref="G44:G45"/>
    <mergeCell ref="A69:A83"/>
    <mergeCell ref="D70:F70"/>
    <mergeCell ref="B69:I69"/>
    <mergeCell ref="B62:I62"/>
    <mergeCell ref="B68:I68"/>
    <mergeCell ref="D47:E48"/>
    <mergeCell ref="D50:E51"/>
    <mergeCell ref="D49:E49"/>
    <mergeCell ref="B63:I63"/>
    <mergeCell ref="B65:I65"/>
    <mergeCell ref="B66:I66"/>
    <mergeCell ref="B67:I67"/>
    <mergeCell ref="E57:G57"/>
    <mergeCell ref="E58:G58"/>
    <mergeCell ref="E59:G59"/>
    <mergeCell ref="E60:G60"/>
    <mergeCell ref="E61:G61"/>
  </mergeCells>
  <printOptions/>
  <pageMargins left="0.75" right="0.75" top="0.56" bottom="0.37" header="0.33" footer="0.2"/>
  <pageSetup fitToHeight="2" fitToWidth="1" horizontalDpi="600" verticalDpi="600" orientation="portrait" paperSize="9" scale="80" r:id="rId1"/>
  <headerFooter alignWithMargins="0">
    <oddHeader>&amp;LCataract National Audit Dataset v2.5 (Appendix 1- Footnotes)</oddHeader>
    <oddFooter>&amp;LAppendix 1- Footnotes&amp;RPage &amp;P of &amp;N</oddFooter>
  </headerFooter>
</worksheet>
</file>

<file path=xl/worksheets/sheet9.xml><?xml version="1.0" encoding="utf-8"?>
<worksheet xmlns="http://schemas.openxmlformats.org/spreadsheetml/2006/main" xmlns:r="http://schemas.openxmlformats.org/officeDocument/2006/relationships">
  <dimension ref="A1:D598"/>
  <sheetViews>
    <sheetView zoomScalePageLayoutView="0" workbookViewId="0" topLeftCell="A1">
      <selection activeCell="A1" sqref="A1:B1"/>
    </sheetView>
  </sheetViews>
  <sheetFormatPr defaultColWidth="10.28125" defaultRowHeight="12.75"/>
  <cols>
    <col min="1" max="1" width="9.57421875" style="57" customWidth="1"/>
    <col min="2" max="2" width="103.8515625" style="57" customWidth="1"/>
    <col min="3" max="16384" width="10.28125" style="57" customWidth="1"/>
  </cols>
  <sheetData>
    <row r="1" spans="1:4" s="255" customFormat="1" ht="33" customHeight="1">
      <c r="A1" s="382" t="str">
        <f>Patient!$A$1&amp;"                                                    Appendix 2 - OPCS 4.3 Codes"</f>
        <v>Royal College of Ophthalmologists 
Minimum Cataract National Data Set, Version 2.1                                                    Appendix 2 - OPCS 4.3 Codes</v>
      </c>
      <c r="B1" s="382"/>
      <c r="C1" s="253"/>
      <c r="D1" s="254"/>
    </row>
    <row r="2" spans="1:4" ht="12.75">
      <c r="A2" s="63"/>
      <c r="B2" s="63"/>
      <c r="C2" s="63"/>
      <c r="D2" s="172"/>
    </row>
    <row r="3" spans="1:4" ht="12.75">
      <c r="A3" s="70"/>
      <c r="B3" s="70"/>
      <c r="C3" s="81"/>
      <c r="D3" s="172"/>
    </row>
    <row r="4" spans="1:4" ht="12.75">
      <c r="A4" s="383" t="s">
        <v>0</v>
      </c>
      <c r="B4" s="383"/>
      <c r="C4" s="81"/>
      <c r="D4" s="172"/>
    </row>
    <row r="5" spans="1:4" ht="12.75">
      <c r="A5" s="70"/>
      <c r="B5" s="70"/>
      <c r="C5" s="81"/>
      <c r="D5" s="172"/>
    </row>
    <row r="6" ht="12.75"/>
    <row r="7" spans="1:4" ht="12.75">
      <c r="A7" s="63" t="s">
        <v>364</v>
      </c>
      <c r="B7" s="63" t="s">
        <v>365</v>
      </c>
      <c r="C7" s="81"/>
      <c r="D7" s="172"/>
    </row>
    <row r="8" spans="1:2" ht="12.75">
      <c r="A8" s="64" t="s">
        <v>366</v>
      </c>
      <c r="B8" s="65" t="s">
        <v>367</v>
      </c>
    </row>
    <row r="9" spans="1:2" ht="12.75">
      <c r="A9" s="65"/>
      <c r="B9" s="65" t="s">
        <v>368</v>
      </c>
    </row>
    <row r="10" spans="1:2" ht="12.75">
      <c r="A10" s="65" t="s">
        <v>369</v>
      </c>
      <c r="B10" s="65" t="s">
        <v>370</v>
      </c>
    </row>
    <row r="12" spans="1:2" ht="12.75">
      <c r="A12" s="57" t="s">
        <v>371</v>
      </c>
      <c r="B12" s="57" t="s">
        <v>372</v>
      </c>
    </row>
    <row r="13" spans="1:2" ht="12.75">
      <c r="A13" s="64" t="s">
        <v>373</v>
      </c>
      <c r="B13" s="65" t="s">
        <v>374</v>
      </c>
    </row>
    <row r="14" spans="1:2" ht="12.75">
      <c r="A14" s="64"/>
      <c r="B14" s="65"/>
    </row>
    <row r="15" spans="1:2" ht="12.75">
      <c r="A15" s="57" t="s">
        <v>375</v>
      </c>
      <c r="B15" s="57" t="s">
        <v>376</v>
      </c>
    </row>
    <row r="16" spans="1:2" ht="12.75">
      <c r="A16" s="57" t="s">
        <v>377</v>
      </c>
      <c r="B16" s="57" t="s">
        <v>378</v>
      </c>
    </row>
    <row r="17" spans="1:2" ht="12.75">
      <c r="A17" s="57" t="s">
        <v>379</v>
      </c>
      <c r="B17" s="57" t="s">
        <v>380</v>
      </c>
    </row>
    <row r="18" spans="1:2" ht="12.75">
      <c r="A18" s="57" t="s">
        <v>381</v>
      </c>
      <c r="B18" s="57" t="s">
        <v>382</v>
      </c>
    </row>
    <row r="19" spans="1:2" ht="12.75">
      <c r="A19" s="70"/>
      <c r="B19" s="70"/>
    </row>
    <row r="20" spans="1:2" ht="12.75">
      <c r="A20" s="63" t="s">
        <v>383</v>
      </c>
      <c r="B20" s="63" t="s">
        <v>384</v>
      </c>
    </row>
    <row r="22" spans="1:2" ht="12.75">
      <c r="A22" s="64" t="s">
        <v>366</v>
      </c>
      <c r="B22" s="65" t="s">
        <v>367</v>
      </c>
    </row>
    <row r="23" spans="1:2" ht="12.75">
      <c r="A23" s="65"/>
      <c r="B23" s="65" t="s">
        <v>385</v>
      </c>
    </row>
    <row r="24" spans="1:2" ht="12.75">
      <c r="A24" s="65"/>
      <c r="B24" s="65" t="s">
        <v>370</v>
      </c>
    </row>
    <row r="26" spans="1:2" ht="12.75">
      <c r="A26" s="57" t="s">
        <v>386</v>
      </c>
      <c r="B26" s="57" t="s">
        <v>387</v>
      </c>
    </row>
    <row r="27" spans="1:2" ht="12.75">
      <c r="A27" s="57" t="s">
        <v>388</v>
      </c>
      <c r="B27" s="57" t="s">
        <v>389</v>
      </c>
    </row>
    <row r="28" spans="1:2" ht="12.75">
      <c r="A28" s="57" t="s">
        <v>390</v>
      </c>
      <c r="B28" s="57" t="s">
        <v>391</v>
      </c>
    </row>
    <row r="29" spans="1:2" ht="12.75">
      <c r="A29" s="57" t="s">
        <v>392</v>
      </c>
      <c r="B29" s="57" t="s">
        <v>393</v>
      </c>
    </row>
    <row r="30" spans="1:2" ht="12.75">
      <c r="A30" s="57" t="s">
        <v>394</v>
      </c>
      <c r="B30" s="57" t="s">
        <v>395</v>
      </c>
    </row>
    <row r="31" spans="1:2" ht="12.75">
      <c r="A31" s="70"/>
      <c r="B31" s="70"/>
    </row>
    <row r="32" spans="1:2" ht="12.75">
      <c r="A32" s="63" t="s">
        <v>396</v>
      </c>
      <c r="B32" s="63" t="s">
        <v>397</v>
      </c>
    </row>
    <row r="33" spans="1:2" ht="12.75">
      <c r="A33" s="64" t="s">
        <v>366</v>
      </c>
      <c r="B33" s="65" t="s">
        <v>367</v>
      </c>
    </row>
    <row r="34" spans="1:2" ht="12.75">
      <c r="A34" s="65" t="s">
        <v>398</v>
      </c>
      <c r="B34" s="65" t="s">
        <v>368</v>
      </c>
    </row>
    <row r="35" spans="1:2" ht="12.75">
      <c r="A35" s="65" t="s">
        <v>399</v>
      </c>
      <c r="B35" s="65" t="s">
        <v>409</v>
      </c>
    </row>
    <row r="37" spans="1:2" ht="12.75">
      <c r="A37" s="57" t="s">
        <v>410</v>
      </c>
      <c r="B37" s="57" t="s">
        <v>411</v>
      </c>
    </row>
    <row r="38" spans="1:2" ht="12.75">
      <c r="A38" s="57" t="s">
        <v>412</v>
      </c>
      <c r="B38" s="57" t="s">
        <v>413</v>
      </c>
    </row>
    <row r="39" spans="1:2" ht="12.75">
      <c r="A39" s="57" t="s">
        <v>414</v>
      </c>
      <c r="B39" s="57" t="s">
        <v>415</v>
      </c>
    </row>
    <row r="40" spans="1:2" ht="12.75">
      <c r="A40" s="57" t="s">
        <v>416</v>
      </c>
      <c r="B40" s="57" t="s">
        <v>417</v>
      </c>
    </row>
    <row r="41" spans="1:2" ht="12.75">
      <c r="A41" s="57" t="s">
        <v>418</v>
      </c>
      <c r="B41" s="57" t="s">
        <v>393</v>
      </c>
    </row>
    <row r="42" spans="1:2" ht="12.75">
      <c r="A42" s="57" t="s">
        <v>419</v>
      </c>
      <c r="B42" s="57" t="s">
        <v>395</v>
      </c>
    </row>
    <row r="43" spans="1:2" ht="12.75">
      <c r="A43" s="70"/>
      <c r="B43" s="70"/>
    </row>
    <row r="44" spans="1:2" ht="12.75">
      <c r="A44" s="63" t="s">
        <v>420</v>
      </c>
      <c r="B44" s="63" t="s">
        <v>421</v>
      </c>
    </row>
    <row r="45" spans="1:2" ht="25.5">
      <c r="A45" s="64" t="s">
        <v>422</v>
      </c>
      <c r="B45" s="65" t="s">
        <v>367</v>
      </c>
    </row>
    <row r="46" spans="1:2" ht="12.75">
      <c r="A46" s="65"/>
      <c r="B46" s="65" t="s">
        <v>423</v>
      </c>
    </row>
    <row r="47" ht="12.75">
      <c r="B47" s="65" t="s">
        <v>409</v>
      </c>
    </row>
    <row r="49" spans="1:2" ht="12.75">
      <c r="A49" s="57" t="s">
        <v>424</v>
      </c>
      <c r="B49" s="57" t="s">
        <v>425</v>
      </c>
    </row>
    <row r="50" spans="1:2" ht="12.75">
      <c r="A50" s="57" t="s">
        <v>426</v>
      </c>
      <c r="B50" s="57" t="s">
        <v>427</v>
      </c>
    </row>
    <row r="51" spans="1:2" ht="12.75">
      <c r="A51" s="57" t="s">
        <v>428</v>
      </c>
      <c r="B51" s="57" t="s">
        <v>429</v>
      </c>
    </row>
    <row r="52" spans="1:2" ht="25.5">
      <c r="A52" s="66" t="s">
        <v>430</v>
      </c>
      <c r="B52" s="65" t="s">
        <v>431</v>
      </c>
    </row>
    <row r="53" spans="1:2" ht="12.75">
      <c r="A53" s="66"/>
      <c r="B53" s="65"/>
    </row>
    <row r="54" spans="1:2" ht="12.75">
      <c r="A54" s="57" t="s">
        <v>432</v>
      </c>
      <c r="B54" s="57" t="s">
        <v>393</v>
      </c>
    </row>
    <row r="55" spans="1:2" ht="12.75">
      <c r="A55" s="57" t="s">
        <v>433</v>
      </c>
      <c r="B55" s="57" t="s">
        <v>395</v>
      </c>
    </row>
    <row r="56" spans="1:2" ht="12.75">
      <c r="A56" s="70"/>
      <c r="B56" s="70"/>
    </row>
    <row r="57" spans="1:2" ht="12.75">
      <c r="A57" s="63" t="s">
        <v>434</v>
      </c>
      <c r="B57" s="63" t="s">
        <v>435</v>
      </c>
    </row>
    <row r="58" spans="1:2" ht="12.75">
      <c r="A58" s="64" t="s">
        <v>436</v>
      </c>
      <c r="B58" s="65" t="s">
        <v>437</v>
      </c>
    </row>
    <row r="59" spans="1:2" ht="12.75">
      <c r="A59" s="64" t="s">
        <v>438</v>
      </c>
      <c r="B59" s="65" t="s">
        <v>439</v>
      </c>
    </row>
    <row r="61" spans="1:2" ht="12.75">
      <c r="A61" s="57" t="s">
        <v>440</v>
      </c>
      <c r="B61" s="57" t="s">
        <v>441</v>
      </c>
    </row>
    <row r="62" spans="1:2" ht="12.75">
      <c r="A62" s="57" t="s">
        <v>442</v>
      </c>
      <c r="B62" s="57" t="s">
        <v>443</v>
      </c>
    </row>
    <row r="63" spans="1:2" ht="12.75">
      <c r="A63" s="57" t="s">
        <v>444</v>
      </c>
      <c r="B63" s="57" t="s">
        <v>445</v>
      </c>
    </row>
    <row r="64" spans="1:2" ht="12.75">
      <c r="A64" s="57" t="s">
        <v>446</v>
      </c>
      <c r="B64" s="57" t="s">
        <v>447</v>
      </c>
    </row>
    <row r="65" spans="1:2" ht="12.75">
      <c r="A65" s="64" t="s">
        <v>448</v>
      </c>
      <c r="B65" s="65" t="s">
        <v>449</v>
      </c>
    </row>
    <row r="67" spans="1:2" ht="12.75">
      <c r="A67" s="57" t="s">
        <v>450</v>
      </c>
      <c r="B67" s="57" t="s">
        <v>393</v>
      </c>
    </row>
    <row r="68" spans="1:2" ht="12.75">
      <c r="A68" s="57" t="s">
        <v>451</v>
      </c>
      <c r="B68" s="57" t="s">
        <v>395</v>
      </c>
    </row>
    <row r="69" spans="1:2" ht="12.75">
      <c r="A69" s="70"/>
      <c r="B69" s="70"/>
    </row>
    <row r="70" spans="1:2" ht="12.75">
      <c r="A70" s="63" t="s">
        <v>452</v>
      </c>
      <c r="B70" s="63" t="s">
        <v>453</v>
      </c>
    </row>
    <row r="72" spans="1:2" ht="12.75">
      <c r="A72" s="57" t="s">
        <v>454</v>
      </c>
      <c r="B72" s="57" t="s">
        <v>455</v>
      </c>
    </row>
    <row r="73" spans="1:2" ht="12.75">
      <c r="A73" s="57" t="s">
        <v>456</v>
      </c>
      <c r="B73" s="57" t="s">
        <v>457</v>
      </c>
    </row>
    <row r="74" spans="1:2" ht="12.75">
      <c r="A74" s="57" t="s">
        <v>458</v>
      </c>
      <c r="B74" s="57" t="s">
        <v>459</v>
      </c>
    </row>
    <row r="75" spans="1:2" ht="25.5">
      <c r="A75" s="64" t="s">
        <v>460</v>
      </c>
      <c r="B75" s="65" t="s">
        <v>461</v>
      </c>
    </row>
    <row r="76" spans="1:2" ht="12.75">
      <c r="A76" s="64"/>
      <c r="B76" s="65"/>
    </row>
    <row r="77" spans="1:2" ht="12.75">
      <c r="A77" s="57" t="s">
        <v>462</v>
      </c>
      <c r="B77" s="57" t="s">
        <v>463</v>
      </c>
    </row>
    <row r="78" spans="1:2" ht="12.75">
      <c r="A78" s="57" t="s">
        <v>464</v>
      </c>
      <c r="B78" s="57" t="s">
        <v>465</v>
      </c>
    </row>
    <row r="79" spans="1:2" ht="12.75">
      <c r="A79" s="57" t="s">
        <v>466</v>
      </c>
      <c r="B79" s="57" t="s">
        <v>467</v>
      </c>
    </row>
    <row r="80" spans="1:2" ht="12.75">
      <c r="A80" s="64" t="s">
        <v>438</v>
      </c>
      <c r="B80" s="65" t="s">
        <v>468</v>
      </c>
    </row>
    <row r="82" spans="1:2" ht="12.75">
      <c r="A82" s="57" t="s">
        <v>469</v>
      </c>
      <c r="B82" s="57" t="s">
        <v>393</v>
      </c>
    </row>
    <row r="83" spans="1:2" ht="12.75">
      <c r="A83" s="57" t="s">
        <v>470</v>
      </c>
      <c r="B83" s="57" t="s">
        <v>395</v>
      </c>
    </row>
    <row r="84" spans="1:2" ht="12.75">
      <c r="A84" s="70"/>
      <c r="B84" s="70"/>
    </row>
    <row r="85" spans="1:2" ht="12.75">
      <c r="A85" s="63" t="s">
        <v>471</v>
      </c>
      <c r="B85" s="63" t="s">
        <v>472</v>
      </c>
    </row>
    <row r="87" spans="1:2" ht="12.75">
      <c r="A87" s="57" t="s">
        <v>473</v>
      </c>
      <c r="B87" s="57" t="s">
        <v>474</v>
      </c>
    </row>
    <row r="88" spans="1:2" ht="25.5">
      <c r="A88" s="64" t="s">
        <v>475</v>
      </c>
      <c r="B88" s="65" t="s">
        <v>476</v>
      </c>
    </row>
    <row r="89" spans="1:2" ht="12.75">
      <c r="A89" s="65"/>
      <c r="B89" s="65"/>
    </row>
    <row r="90" spans="1:2" ht="12.75">
      <c r="A90" s="57" t="s">
        <v>477</v>
      </c>
      <c r="B90" s="57" t="s">
        <v>478</v>
      </c>
    </row>
    <row r="91" spans="1:2" ht="25.5">
      <c r="A91" s="66" t="s">
        <v>430</v>
      </c>
      <c r="B91" s="65" t="s">
        <v>479</v>
      </c>
    </row>
    <row r="92" spans="1:2" ht="25.5">
      <c r="A92" s="64" t="s">
        <v>475</v>
      </c>
      <c r="B92" s="65" t="s">
        <v>480</v>
      </c>
    </row>
    <row r="93" spans="1:2" ht="12.75">
      <c r="A93" s="65"/>
      <c r="B93" s="65"/>
    </row>
    <row r="94" spans="1:2" ht="12.75">
      <c r="A94" s="57" t="s">
        <v>481</v>
      </c>
      <c r="B94" s="57" t="s">
        <v>482</v>
      </c>
    </row>
    <row r="95" spans="1:2" ht="25.5">
      <c r="A95" s="64" t="s">
        <v>483</v>
      </c>
      <c r="B95" s="65" t="s">
        <v>484</v>
      </c>
    </row>
    <row r="96" ht="12.75">
      <c r="B96" s="65" t="s">
        <v>485</v>
      </c>
    </row>
    <row r="97" ht="12.75">
      <c r="B97" s="65"/>
    </row>
    <row r="98" spans="1:2" ht="12.75">
      <c r="A98" s="57" t="s">
        <v>486</v>
      </c>
      <c r="B98" s="57" t="s">
        <v>487</v>
      </c>
    </row>
    <row r="99" spans="1:2" ht="12.75">
      <c r="A99" s="57" t="s">
        <v>488</v>
      </c>
      <c r="B99" s="57" t="s">
        <v>489</v>
      </c>
    </row>
    <row r="100" spans="1:2" ht="25.5">
      <c r="A100" s="66" t="s">
        <v>490</v>
      </c>
      <c r="B100" s="65" t="s">
        <v>491</v>
      </c>
    </row>
    <row r="101" spans="1:2" ht="25.5">
      <c r="A101" s="64" t="s">
        <v>492</v>
      </c>
      <c r="B101" s="65" t="s">
        <v>493</v>
      </c>
    </row>
    <row r="102" spans="1:2" ht="12.75">
      <c r="A102" s="65"/>
      <c r="B102" s="65"/>
    </row>
    <row r="103" spans="1:2" ht="12.75">
      <c r="A103" s="57" t="s">
        <v>494</v>
      </c>
      <c r="B103" s="57" t="s">
        <v>495</v>
      </c>
    </row>
    <row r="104" spans="1:2" ht="12.75">
      <c r="A104" s="64" t="s">
        <v>496</v>
      </c>
      <c r="B104" s="65" t="s">
        <v>497</v>
      </c>
    </row>
    <row r="105" spans="1:2" ht="12.75">
      <c r="A105" s="64" t="s">
        <v>438</v>
      </c>
      <c r="B105" s="65" t="s">
        <v>493</v>
      </c>
    </row>
    <row r="106" spans="1:2" ht="12.75">
      <c r="A106" s="65"/>
      <c r="B106" s="65"/>
    </row>
    <row r="107" spans="1:2" ht="12.75">
      <c r="A107" s="57" t="s">
        <v>498</v>
      </c>
      <c r="B107" s="57" t="s">
        <v>499</v>
      </c>
    </row>
    <row r="108" spans="1:2" ht="12.75">
      <c r="A108" s="57" t="s">
        <v>500</v>
      </c>
      <c r="B108" s="57" t="s">
        <v>393</v>
      </c>
    </row>
    <row r="109" spans="1:2" ht="12.75">
      <c r="A109" s="57" t="s">
        <v>501</v>
      </c>
      <c r="B109" s="57" t="s">
        <v>395</v>
      </c>
    </row>
    <row r="110" spans="1:2" ht="12.75">
      <c r="A110" s="70"/>
      <c r="B110" s="70"/>
    </row>
    <row r="111" spans="1:2" s="63" customFormat="1" ht="12.75">
      <c r="A111" s="63" t="s">
        <v>791</v>
      </c>
      <c r="B111" s="63" t="s">
        <v>792</v>
      </c>
    </row>
    <row r="112" ht="12.75"/>
    <row r="113" spans="1:2" s="63" customFormat="1" ht="12.75">
      <c r="A113" s="64" t="s">
        <v>1662</v>
      </c>
      <c r="B113" s="65" t="s">
        <v>1663</v>
      </c>
    </row>
    <row r="114" spans="1:2" ht="12.75">
      <c r="A114" s="173" t="s">
        <v>775</v>
      </c>
      <c r="B114" t="s">
        <v>776</v>
      </c>
    </row>
    <row r="115" spans="1:2" ht="12.75">
      <c r="A115" s="173" t="s">
        <v>777</v>
      </c>
      <c r="B115" t="s">
        <v>778</v>
      </c>
    </row>
    <row r="116" spans="1:2" ht="12.75">
      <c r="A116" s="173" t="s">
        <v>779</v>
      </c>
      <c r="B116" t="s">
        <v>780</v>
      </c>
    </row>
    <row r="117" spans="1:2" ht="12.75">
      <c r="A117" s="173" t="s">
        <v>781</v>
      </c>
      <c r="B117" t="s">
        <v>782</v>
      </c>
    </row>
    <row r="118" spans="1:2" ht="12.75">
      <c r="A118" s="173" t="s">
        <v>783</v>
      </c>
      <c r="B118" t="s">
        <v>784</v>
      </c>
    </row>
    <row r="119" spans="1:2" ht="12.75">
      <c r="A119" s="173" t="s">
        <v>785</v>
      </c>
      <c r="B119" t="s">
        <v>786</v>
      </c>
    </row>
    <row r="120" spans="1:2" ht="12.75">
      <c r="A120" s="173" t="s">
        <v>787</v>
      </c>
      <c r="B120" t="s">
        <v>788</v>
      </c>
    </row>
    <row r="121" spans="1:2" ht="12.75">
      <c r="A121" s="173" t="s">
        <v>789</v>
      </c>
      <c r="B121" t="s">
        <v>790</v>
      </c>
    </row>
    <row r="122" spans="1:2" ht="12.75">
      <c r="A122" s="70"/>
      <c r="B122" s="70"/>
    </row>
    <row r="123" spans="1:2" s="63" customFormat="1" ht="12.75">
      <c r="A123" s="63" t="s">
        <v>1665</v>
      </c>
      <c r="B123" s="63" t="s">
        <v>1666</v>
      </c>
    </row>
    <row r="124" ht="12.75"/>
    <row r="125" spans="1:2" s="63" customFormat="1" ht="12.75">
      <c r="A125" s="64" t="s">
        <v>1662</v>
      </c>
      <c r="B125" s="65" t="s">
        <v>1667</v>
      </c>
    </row>
    <row r="126" spans="1:2" ht="12.75">
      <c r="A126" s="173" t="s">
        <v>1654</v>
      </c>
      <c r="B126" t="s">
        <v>1655</v>
      </c>
    </row>
    <row r="127" spans="1:2" ht="12.75">
      <c r="A127" s="173" t="s">
        <v>1656</v>
      </c>
      <c r="B127" t="s">
        <v>1657</v>
      </c>
    </row>
    <row r="128" spans="1:2" ht="12.75">
      <c r="A128" s="173" t="s">
        <v>1658</v>
      </c>
      <c r="B128" t="s">
        <v>1659</v>
      </c>
    </row>
    <row r="129" spans="1:2" ht="12.75">
      <c r="A129" s="173" t="s">
        <v>1660</v>
      </c>
      <c r="B129" t="s">
        <v>1661</v>
      </c>
    </row>
    <row r="132" spans="1:2" ht="12.75">
      <c r="A132" s="70"/>
      <c r="B132" s="70"/>
    </row>
    <row r="133" spans="1:2" ht="12.75">
      <c r="A133" s="383" t="s">
        <v>793</v>
      </c>
      <c r="B133" s="383"/>
    </row>
    <row r="134" spans="1:2" ht="12.75">
      <c r="A134" s="70"/>
      <c r="B134" s="70"/>
    </row>
    <row r="135" ht="12.75">
      <c r="A135" s="63" t="s">
        <v>1664</v>
      </c>
    </row>
    <row r="136" ht="12.75"/>
    <row r="137" spans="1:2" ht="12.75">
      <c r="A137" s="173" t="s">
        <v>794</v>
      </c>
      <c r="B137" t="s">
        <v>795</v>
      </c>
    </row>
    <row r="138" spans="1:2" ht="12.75">
      <c r="A138" s="173" t="s">
        <v>796</v>
      </c>
      <c r="B138" t="s">
        <v>797</v>
      </c>
    </row>
    <row r="139" spans="1:2" ht="12.75">
      <c r="A139" s="173" t="s">
        <v>798</v>
      </c>
      <c r="B139" t="s">
        <v>799</v>
      </c>
    </row>
    <row r="140" spans="1:2" ht="12.75">
      <c r="A140" s="173" t="s">
        <v>800</v>
      </c>
      <c r="B140" t="s">
        <v>801</v>
      </c>
    </row>
    <row r="141" spans="1:2" ht="12.75">
      <c r="A141" s="173" t="s">
        <v>802</v>
      </c>
      <c r="B141" t="s">
        <v>803</v>
      </c>
    </row>
    <row r="142" spans="1:2" ht="12.75">
      <c r="A142" s="173" t="s">
        <v>804</v>
      </c>
      <c r="B142" t="s">
        <v>805</v>
      </c>
    </row>
    <row r="143" spans="1:2" ht="12.75">
      <c r="A143" s="173" t="s">
        <v>806</v>
      </c>
      <c r="B143" t="s">
        <v>807</v>
      </c>
    </row>
    <row r="144" spans="1:2" ht="12.75">
      <c r="A144" s="173" t="s">
        <v>808</v>
      </c>
      <c r="B144" t="s">
        <v>809</v>
      </c>
    </row>
    <row r="145" spans="1:2" ht="12.75">
      <c r="A145" s="173" t="s">
        <v>810</v>
      </c>
      <c r="B145" t="s">
        <v>811</v>
      </c>
    </row>
    <row r="146" spans="1:2" ht="12.75">
      <c r="A146" s="173" t="s">
        <v>812</v>
      </c>
      <c r="B146" t="s">
        <v>813</v>
      </c>
    </row>
    <row r="147" spans="1:2" ht="12.75">
      <c r="A147" s="173" t="s">
        <v>814</v>
      </c>
      <c r="B147" t="s">
        <v>815</v>
      </c>
    </row>
    <row r="148" spans="1:2" ht="12.75">
      <c r="A148" s="173" t="s">
        <v>816</v>
      </c>
      <c r="B148" t="s">
        <v>817</v>
      </c>
    </row>
    <row r="149" spans="1:2" ht="12.75">
      <c r="A149" s="173" t="s">
        <v>818</v>
      </c>
      <c r="B149" t="s">
        <v>819</v>
      </c>
    </row>
    <row r="150" spans="1:2" ht="12.75">
      <c r="A150" s="173" t="s">
        <v>820</v>
      </c>
      <c r="B150" t="s">
        <v>821</v>
      </c>
    </row>
    <row r="151" spans="1:2" ht="12.75">
      <c r="A151" s="173" t="s">
        <v>822</v>
      </c>
      <c r="B151" t="s">
        <v>823</v>
      </c>
    </row>
    <row r="152" spans="1:2" ht="12.75">
      <c r="A152" s="173" t="s">
        <v>824</v>
      </c>
      <c r="B152" t="s">
        <v>825</v>
      </c>
    </row>
    <row r="153" spans="1:2" ht="12.75">
      <c r="A153" s="173" t="s">
        <v>826</v>
      </c>
      <c r="B153" t="s">
        <v>827</v>
      </c>
    </row>
    <row r="154" spans="1:2" ht="12.75">
      <c r="A154" s="173" t="s">
        <v>828</v>
      </c>
      <c r="B154" t="s">
        <v>829</v>
      </c>
    </row>
    <row r="155" spans="1:2" ht="12.75">
      <c r="A155" s="173" t="s">
        <v>830</v>
      </c>
      <c r="B155" t="s">
        <v>831</v>
      </c>
    </row>
    <row r="156" spans="1:2" ht="12.75">
      <c r="A156" s="173" t="s">
        <v>832</v>
      </c>
      <c r="B156" t="s">
        <v>833</v>
      </c>
    </row>
    <row r="157" spans="1:2" ht="12.75">
      <c r="A157" s="173" t="s">
        <v>834</v>
      </c>
      <c r="B157" t="s">
        <v>835</v>
      </c>
    </row>
    <row r="158" spans="1:2" ht="12.75">
      <c r="A158" s="173" t="s">
        <v>836</v>
      </c>
      <c r="B158" t="s">
        <v>837</v>
      </c>
    </row>
    <row r="159" spans="1:2" ht="12.75">
      <c r="A159" s="173" t="s">
        <v>838</v>
      </c>
      <c r="B159" t="s">
        <v>839</v>
      </c>
    </row>
    <row r="160" spans="1:2" ht="12.75">
      <c r="A160" s="173" t="s">
        <v>840</v>
      </c>
      <c r="B160" t="s">
        <v>841</v>
      </c>
    </row>
    <row r="161" spans="1:2" ht="12.75">
      <c r="A161" s="173" t="s">
        <v>842</v>
      </c>
      <c r="B161" t="s">
        <v>843</v>
      </c>
    </row>
    <row r="162" spans="1:2" ht="12.75">
      <c r="A162" s="173" t="s">
        <v>844</v>
      </c>
      <c r="B162" t="s">
        <v>845</v>
      </c>
    </row>
    <row r="163" spans="1:2" ht="12.75">
      <c r="A163" s="173" t="s">
        <v>846</v>
      </c>
      <c r="B163" t="s">
        <v>847</v>
      </c>
    </row>
    <row r="164" spans="1:2" ht="12.75">
      <c r="A164" s="173" t="s">
        <v>848</v>
      </c>
      <c r="B164" t="s">
        <v>849</v>
      </c>
    </row>
    <row r="165" spans="1:2" ht="12.75">
      <c r="A165" s="173" t="s">
        <v>850</v>
      </c>
      <c r="B165" t="s">
        <v>851</v>
      </c>
    </row>
    <row r="166" spans="1:2" ht="12.75">
      <c r="A166" s="173" t="s">
        <v>852</v>
      </c>
      <c r="B166" t="s">
        <v>853</v>
      </c>
    </row>
    <row r="167" spans="1:2" ht="12.75">
      <c r="A167" s="173" t="s">
        <v>854</v>
      </c>
      <c r="B167" t="s">
        <v>855</v>
      </c>
    </row>
    <row r="168" spans="1:2" ht="12.75">
      <c r="A168" s="173" t="s">
        <v>856</v>
      </c>
      <c r="B168" t="s">
        <v>857</v>
      </c>
    </row>
    <row r="169" spans="1:2" ht="12.75">
      <c r="A169" s="173" t="s">
        <v>858</v>
      </c>
      <c r="B169" t="s">
        <v>859</v>
      </c>
    </row>
    <row r="170" spans="1:2" ht="12.75">
      <c r="A170" s="173" t="s">
        <v>860</v>
      </c>
      <c r="B170" t="s">
        <v>861</v>
      </c>
    </row>
    <row r="171" spans="1:2" ht="12.75">
      <c r="A171" s="173" t="s">
        <v>862</v>
      </c>
      <c r="B171" t="s">
        <v>863</v>
      </c>
    </row>
    <row r="172" spans="1:2" ht="12.75">
      <c r="A172" s="173" t="s">
        <v>864</v>
      </c>
      <c r="B172" t="s">
        <v>865</v>
      </c>
    </row>
    <row r="173" spans="1:2" ht="12.75">
      <c r="A173" s="173" t="s">
        <v>866</v>
      </c>
      <c r="B173" t="s">
        <v>867</v>
      </c>
    </row>
    <row r="174" spans="1:2" ht="12.75">
      <c r="A174" s="173" t="s">
        <v>868</v>
      </c>
      <c r="B174" t="s">
        <v>869</v>
      </c>
    </row>
    <row r="175" spans="1:2" ht="12.75">
      <c r="A175" s="173" t="s">
        <v>870</v>
      </c>
      <c r="B175" t="s">
        <v>871</v>
      </c>
    </row>
    <row r="176" spans="1:2" ht="12.75">
      <c r="A176" s="173" t="s">
        <v>872</v>
      </c>
      <c r="B176" t="s">
        <v>873</v>
      </c>
    </row>
    <row r="177" spans="1:2" ht="12.75">
      <c r="A177" s="173" t="s">
        <v>874</v>
      </c>
      <c r="B177" t="s">
        <v>875</v>
      </c>
    </row>
    <row r="178" spans="1:2" ht="12.75">
      <c r="A178" s="173" t="s">
        <v>876</v>
      </c>
      <c r="B178" t="s">
        <v>877</v>
      </c>
    </row>
    <row r="179" spans="1:2" ht="12.75">
      <c r="A179" s="173" t="s">
        <v>878</v>
      </c>
      <c r="B179" t="s">
        <v>879</v>
      </c>
    </row>
    <row r="180" spans="1:2" ht="12.75">
      <c r="A180" s="173" t="s">
        <v>880</v>
      </c>
      <c r="B180" t="s">
        <v>881</v>
      </c>
    </row>
    <row r="181" spans="1:2" ht="12.75">
      <c r="A181" s="173" t="s">
        <v>882</v>
      </c>
      <c r="B181" t="s">
        <v>883</v>
      </c>
    </row>
    <row r="182" spans="1:2" ht="12.75">
      <c r="A182" s="173" t="s">
        <v>884</v>
      </c>
      <c r="B182" t="s">
        <v>885</v>
      </c>
    </row>
    <row r="183" spans="1:2" ht="12.75">
      <c r="A183" s="173" t="s">
        <v>886</v>
      </c>
      <c r="B183" t="s">
        <v>887</v>
      </c>
    </row>
    <row r="184" spans="1:2" ht="12.75">
      <c r="A184" s="173" t="s">
        <v>888</v>
      </c>
      <c r="B184" t="s">
        <v>889</v>
      </c>
    </row>
    <row r="185" spans="1:2" ht="12.75">
      <c r="A185" s="173" t="s">
        <v>890</v>
      </c>
      <c r="B185" t="s">
        <v>891</v>
      </c>
    </row>
    <row r="186" spans="1:2" ht="12.75">
      <c r="A186" s="173" t="s">
        <v>892</v>
      </c>
      <c r="B186" t="s">
        <v>893</v>
      </c>
    </row>
    <row r="187" spans="1:2" ht="12.75">
      <c r="A187" s="173" t="s">
        <v>894</v>
      </c>
      <c r="B187" t="s">
        <v>895</v>
      </c>
    </row>
    <row r="188" spans="1:2" ht="12.75">
      <c r="A188" s="173" t="s">
        <v>896</v>
      </c>
      <c r="B188" t="s">
        <v>897</v>
      </c>
    </row>
    <row r="189" spans="1:2" ht="12.75">
      <c r="A189" s="173" t="s">
        <v>898</v>
      </c>
      <c r="B189" t="s">
        <v>899</v>
      </c>
    </row>
    <row r="190" spans="1:2" ht="12.75">
      <c r="A190" s="173" t="s">
        <v>900</v>
      </c>
      <c r="B190" t="s">
        <v>901</v>
      </c>
    </row>
    <row r="191" spans="1:2" ht="12.75">
      <c r="A191" s="173" t="s">
        <v>902</v>
      </c>
      <c r="B191" t="s">
        <v>903</v>
      </c>
    </row>
    <row r="192" spans="1:2" ht="12.75">
      <c r="A192" s="173" t="s">
        <v>904</v>
      </c>
      <c r="B192" t="s">
        <v>905</v>
      </c>
    </row>
    <row r="193" spans="1:2" ht="12.75">
      <c r="A193" s="173" t="s">
        <v>906</v>
      </c>
      <c r="B193" t="s">
        <v>907</v>
      </c>
    </row>
    <row r="194" spans="1:2" ht="12.75">
      <c r="A194" s="173" t="s">
        <v>908</v>
      </c>
      <c r="B194" t="s">
        <v>909</v>
      </c>
    </row>
    <row r="195" spans="1:2" ht="12.75">
      <c r="A195" s="173" t="s">
        <v>910</v>
      </c>
      <c r="B195" t="s">
        <v>911</v>
      </c>
    </row>
    <row r="196" spans="1:2" ht="12.75">
      <c r="A196" s="173" t="s">
        <v>912</v>
      </c>
      <c r="B196" t="s">
        <v>913</v>
      </c>
    </row>
    <row r="197" spans="1:2" ht="12.75">
      <c r="A197" s="173" t="s">
        <v>914</v>
      </c>
      <c r="B197" t="s">
        <v>915</v>
      </c>
    </row>
    <row r="198" spans="1:2" ht="12.75">
      <c r="A198" s="173" t="s">
        <v>916</v>
      </c>
      <c r="B198" t="s">
        <v>917</v>
      </c>
    </row>
    <row r="199" spans="1:2" ht="12.75">
      <c r="A199" s="173" t="s">
        <v>918</v>
      </c>
      <c r="B199" t="s">
        <v>919</v>
      </c>
    </row>
    <row r="200" spans="1:2" ht="12.75">
      <c r="A200" s="173" t="s">
        <v>920</v>
      </c>
      <c r="B200" t="s">
        <v>921</v>
      </c>
    </row>
    <row r="201" spans="1:2" ht="12.75">
      <c r="A201" s="173" t="s">
        <v>922</v>
      </c>
      <c r="B201" t="s">
        <v>923</v>
      </c>
    </row>
    <row r="202" spans="1:2" ht="12.75">
      <c r="A202" s="173" t="s">
        <v>924</v>
      </c>
      <c r="B202" t="s">
        <v>925</v>
      </c>
    </row>
    <row r="203" spans="1:2" ht="12.75">
      <c r="A203" s="173" t="s">
        <v>926</v>
      </c>
      <c r="B203" t="s">
        <v>927</v>
      </c>
    </row>
    <row r="204" spans="1:2" ht="12.75">
      <c r="A204" s="173" t="s">
        <v>928</v>
      </c>
      <c r="B204" t="s">
        <v>929</v>
      </c>
    </row>
    <row r="205" spans="1:2" ht="12.75">
      <c r="A205" s="173" t="s">
        <v>930</v>
      </c>
      <c r="B205" t="s">
        <v>931</v>
      </c>
    </row>
    <row r="206" spans="1:2" ht="12.75">
      <c r="A206" s="173" t="s">
        <v>932</v>
      </c>
      <c r="B206" t="s">
        <v>933</v>
      </c>
    </row>
    <row r="207" spans="1:2" ht="12.75">
      <c r="A207" s="173" t="s">
        <v>934</v>
      </c>
      <c r="B207" t="s">
        <v>935</v>
      </c>
    </row>
    <row r="208" spans="1:2" ht="12.75">
      <c r="A208" s="173" t="s">
        <v>936</v>
      </c>
      <c r="B208" t="s">
        <v>937</v>
      </c>
    </row>
    <row r="209" spans="1:2" ht="12.75">
      <c r="A209" s="173" t="s">
        <v>938</v>
      </c>
      <c r="B209" t="s">
        <v>939</v>
      </c>
    </row>
    <row r="210" spans="1:2" ht="12.75">
      <c r="A210" s="173" t="s">
        <v>940</v>
      </c>
      <c r="B210" t="s">
        <v>941</v>
      </c>
    </row>
    <row r="211" spans="1:2" ht="12.75">
      <c r="A211" s="173" t="s">
        <v>942</v>
      </c>
      <c r="B211" t="s">
        <v>943</v>
      </c>
    </row>
    <row r="212" spans="1:2" ht="12.75">
      <c r="A212" s="173" t="s">
        <v>944</v>
      </c>
      <c r="B212" t="s">
        <v>945</v>
      </c>
    </row>
    <row r="213" spans="1:2" ht="12.75">
      <c r="A213" s="173" t="s">
        <v>946</v>
      </c>
      <c r="B213" t="s">
        <v>947</v>
      </c>
    </row>
    <row r="214" spans="1:2" ht="12.75">
      <c r="A214" s="173" t="s">
        <v>948</v>
      </c>
      <c r="B214" t="s">
        <v>949</v>
      </c>
    </row>
    <row r="215" spans="1:2" ht="12.75">
      <c r="A215" s="173" t="s">
        <v>950</v>
      </c>
      <c r="B215" t="s">
        <v>951</v>
      </c>
    </row>
    <row r="216" spans="1:2" ht="12.75">
      <c r="A216" s="173" t="s">
        <v>952</v>
      </c>
      <c r="B216" t="s">
        <v>953</v>
      </c>
    </row>
    <row r="217" spans="1:2" ht="12.75">
      <c r="A217" s="173" t="s">
        <v>954</v>
      </c>
      <c r="B217" t="s">
        <v>955</v>
      </c>
    </row>
    <row r="218" spans="1:2" ht="12.75">
      <c r="A218" s="173" t="s">
        <v>956</v>
      </c>
      <c r="B218" t="s">
        <v>957</v>
      </c>
    </row>
    <row r="219" spans="1:2" ht="12.75">
      <c r="A219" s="173" t="s">
        <v>958</v>
      </c>
      <c r="B219" t="s">
        <v>959</v>
      </c>
    </row>
    <row r="220" spans="1:2" ht="12.75">
      <c r="A220" s="173" t="s">
        <v>960</v>
      </c>
      <c r="B220" t="s">
        <v>961</v>
      </c>
    </row>
    <row r="221" spans="1:2" ht="12.75">
      <c r="A221" s="173" t="s">
        <v>962</v>
      </c>
      <c r="B221" t="s">
        <v>963</v>
      </c>
    </row>
    <row r="222" spans="1:2" ht="12.75">
      <c r="A222" s="173" t="s">
        <v>964</v>
      </c>
      <c r="B222" t="s">
        <v>965</v>
      </c>
    </row>
    <row r="223" spans="1:2" ht="12.75">
      <c r="A223" s="173" t="s">
        <v>966</v>
      </c>
      <c r="B223" t="s">
        <v>967</v>
      </c>
    </row>
    <row r="224" spans="1:2" ht="12.75">
      <c r="A224" s="173" t="s">
        <v>968</v>
      </c>
      <c r="B224" t="s">
        <v>969</v>
      </c>
    </row>
    <row r="225" spans="1:2" ht="12.75">
      <c r="A225" s="173" t="s">
        <v>970</v>
      </c>
      <c r="B225" t="s">
        <v>971</v>
      </c>
    </row>
    <row r="226" spans="1:2" ht="12.75">
      <c r="A226" s="173" t="s">
        <v>972</v>
      </c>
      <c r="B226" t="s">
        <v>973</v>
      </c>
    </row>
    <row r="227" spans="1:2" ht="12.75">
      <c r="A227" s="173" t="s">
        <v>974</v>
      </c>
      <c r="B227" t="s">
        <v>975</v>
      </c>
    </row>
    <row r="228" spans="1:2" ht="12.75">
      <c r="A228" s="173" t="s">
        <v>976</v>
      </c>
      <c r="B228" t="s">
        <v>977</v>
      </c>
    </row>
    <row r="229" spans="1:2" ht="12.75">
      <c r="A229" s="173" t="s">
        <v>978</v>
      </c>
      <c r="B229" t="s">
        <v>979</v>
      </c>
    </row>
    <row r="230" spans="1:2" ht="12.75">
      <c r="A230" s="173" t="s">
        <v>980</v>
      </c>
      <c r="B230" t="s">
        <v>981</v>
      </c>
    </row>
    <row r="231" spans="1:2" ht="12.75">
      <c r="A231" s="173" t="s">
        <v>982</v>
      </c>
      <c r="B231" t="s">
        <v>983</v>
      </c>
    </row>
    <row r="232" spans="1:2" ht="12.75">
      <c r="A232" s="173" t="s">
        <v>984</v>
      </c>
      <c r="B232" t="s">
        <v>985</v>
      </c>
    </row>
    <row r="233" spans="1:2" ht="12.75">
      <c r="A233" s="173" t="s">
        <v>986</v>
      </c>
      <c r="B233" t="s">
        <v>987</v>
      </c>
    </row>
    <row r="234" spans="1:2" ht="12.75">
      <c r="A234" s="173" t="s">
        <v>988</v>
      </c>
      <c r="B234" t="s">
        <v>989</v>
      </c>
    </row>
    <row r="235" spans="1:2" ht="12.75">
      <c r="A235" s="173" t="s">
        <v>990</v>
      </c>
      <c r="B235" t="s">
        <v>991</v>
      </c>
    </row>
    <row r="236" spans="1:2" ht="12.75">
      <c r="A236" s="173" t="s">
        <v>992</v>
      </c>
      <c r="B236" t="s">
        <v>993</v>
      </c>
    </row>
    <row r="237" spans="1:2" ht="12.75">
      <c r="A237" s="173" t="s">
        <v>994</v>
      </c>
      <c r="B237" t="s">
        <v>995</v>
      </c>
    </row>
    <row r="238" spans="1:2" ht="12.75">
      <c r="A238" s="173" t="s">
        <v>996</v>
      </c>
      <c r="B238" t="s">
        <v>997</v>
      </c>
    </row>
    <row r="239" spans="1:2" ht="12.75">
      <c r="A239" s="173" t="s">
        <v>998</v>
      </c>
      <c r="B239" t="s">
        <v>999</v>
      </c>
    </row>
    <row r="240" spans="1:2" ht="12.75">
      <c r="A240" s="173" t="s">
        <v>1000</v>
      </c>
      <c r="B240" t="s">
        <v>1001</v>
      </c>
    </row>
    <row r="241" spans="1:2" ht="12.75">
      <c r="A241" s="173" t="s">
        <v>1002</v>
      </c>
      <c r="B241" t="s">
        <v>1003</v>
      </c>
    </row>
    <row r="242" spans="1:2" ht="12.75">
      <c r="A242" s="173" t="s">
        <v>1004</v>
      </c>
      <c r="B242" t="s">
        <v>1005</v>
      </c>
    </row>
    <row r="243" spans="1:2" ht="12.75">
      <c r="A243" s="173" t="s">
        <v>1006</v>
      </c>
      <c r="B243" t="s">
        <v>1007</v>
      </c>
    </row>
    <row r="244" spans="1:2" ht="12.75">
      <c r="A244" s="173" t="s">
        <v>1008</v>
      </c>
      <c r="B244" t="s">
        <v>1009</v>
      </c>
    </row>
    <row r="245" spans="1:2" ht="12.75">
      <c r="A245" s="173" t="s">
        <v>1010</v>
      </c>
      <c r="B245" t="s">
        <v>1011</v>
      </c>
    </row>
    <row r="246" spans="1:2" ht="12.75">
      <c r="A246" s="173" t="s">
        <v>1012</v>
      </c>
      <c r="B246" t="s">
        <v>1013</v>
      </c>
    </row>
    <row r="247" spans="1:2" ht="12.75">
      <c r="A247" s="173" t="s">
        <v>1014</v>
      </c>
      <c r="B247" t="s">
        <v>1015</v>
      </c>
    </row>
    <row r="248" spans="1:2" ht="12.75">
      <c r="A248" s="173" t="s">
        <v>1016</v>
      </c>
      <c r="B248" t="s">
        <v>1017</v>
      </c>
    </row>
    <row r="249" spans="1:2" ht="12.75">
      <c r="A249" s="173" t="s">
        <v>1018</v>
      </c>
      <c r="B249" t="s">
        <v>1019</v>
      </c>
    </row>
    <row r="250" spans="1:2" ht="12.75">
      <c r="A250" s="173" t="s">
        <v>1020</v>
      </c>
      <c r="B250" t="s">
        <v>1021</v>
      </c>
    </row>
    <row r="251" spans="1:2" ht="12.75">
      <c r="A251" s="173" t="s">
        <v>1022</v>
      </c>
      <c r="B251" t="s">
        <v>1023</v>
      </c>
    </row>
    <row r="252" spans="1:2" ht="12.75">
      <c r="A252" s="173" t="s">
        <v>1024</v>
      </c>
      <c r="B252" t="s">
        <v>1025</v>
      </c>
    </row>
    <row r="253" spans="1:2" ht="12.75">
      <c r="A253" s="173" t="s">
        <v>1026</v>
      </c>
      <c r="B253" t="s">
        <v>1027</v>
      </c>
    </row>
    <row r="254" spans="1:2" ht="12.75">
      <c r="A254" s="173" t="s">
        <v>1028</v>
      </c>
      <c r="B254" t="s">
        <v>1029</v>
      </c>
    </row>
    <row r="255" spans="1:2" ht="12.75">
      <c r="A255" s="173" t="s">
        <v>1030</v>
      </c>
      <c r="B255" t="s">
        <v>1031</v>
      </c>
    </row>
    <row r="256" spans="1:2" ht="12.75">
      <c r="A256" s="173" t="s">
        <v>1032</v>
      </c>
      <c r="B256" t="s">
        <v>1033</v>
      </c>
    </row>
    <row r="257" spans="1:2" ht="12.75">
      <c r="A257" s="173" t="s">
        <v>1034</v>
      </c>
      <c r="B257" t="s">
        <v>1035</v>
      </c>
    </row>
    <row r="258" spans="1:2" ht="12.75">
      <c r="A258" s="173" t="s">
        <v>1036</v>
      </c>
      <c r="B258" t="s">
        <v>1037</v>
      </c>
    </row>
    <row r="259" spans="1:2" ht="12.75">
      <c r="A259" s="173" t="s">
        <v>1038</v>
      </c>
      <c r="B259" t="s">
        <v>1039</v>
      </c>
    </row>
    <row r="260" spans="1:2" ht="12.75">
      <c r="A260" s="173" t="s">
        <v>1040</v>
      </c>
      <c r="B260" t="s">
        <v>1041</v>
      </c>
    </row>
    <row r="261" spans="1:2" ht="12.75">
      <c r="A261" s="173" t="s">
        <v>1042</v>
      </c>
      <c r="B261" t="s">
        <v>1043</v>
      </c>
    </row>
    <row r="262" spans="1:2" ht="12.75">
      <c r="A262" s="173" t="s">
        <v>1044</v>
      </c>
      <c r="B262" t="s">
        <v>1045</v>
      </c>
    </row>
    <row r="263" spans="1:2" ht="12.75">
      <c r="A263" s="173" t="s">
        <v>1046</v>
      </c>
      <c r="B263" t="s">
        <v>1047</v>
      </c>
    </row>
    <row r="264" spans="1:2" ht="12.75">
      <c r="A264" s="173" t="s">
        <v>1048</v>
      </c>
      <c r="B264" t="s">
        <v>1049</v>
      </c>
    </row>
    <row r="265" spans="1:2" ht="12.75">
      <c r="A265" s="173" t="s">
        <v>1050</v>
      </c>
      <c r="B265" t="s">
        <v>1051</v>
      </c>
    </row>
    <row r="266" spans="1:2" ht="12.75">
      <c r="A266" s="173" t="s">
        <v>1052</v>
      </c>
      <c r="B266" t="s">
        <v>1053</v>
      </c>
    </row>
    <row r="267" spans="1:2" ht="12.75">
      <c r="A267" s="173" t="s">
        <v>1054</v>
      </c>
      <c r="B267" t="s">
        <v>1055</v>
      </c>
    </row>
    <row r="268" spans="1:2" ht="12.75">
      <c r="A268" s="173" t="s">
        <v>1056</v>
      </c>
      <c r="B268" t="s">
        <v>1057</v>
      </c>
    </row>
    <row r="269" spans="1:2" ht="12.75">
      <c r="A269" s="173" t="s">
        <v>1058</v>
      </c>
      <c r="B269" t="s">
        <v>1059</v>
      </c>
    </row>
    <row r="270" spans="1:2" ht="12.75">
      <c r="A270" s="173" t="s">
        <v>1060</v>
      </c>
      <c r="B270" t="s">
        <v>1061</v>
      </c>
    </row>
    <row r="271" spans="1:2" ht="12.75">
      <c r="A271" s="173" t="s">
        <v>1062</v>
      </c>
      <c r="B271" t="s">
        <v>1063</v>
      </c>
    </row>
    <row r="272" spans="1:2" ht="12.75">
      <c r="A272" s="173" t="s">
        <v>1064</v>
      </c>
      <c r="B272" t="s">
        <v>1065</v>
      </c>
    </row>
    <row r="273" spans="1:2" ht="12.75">
      <c r="A273" s="173" t="s">
        <v>1066</v>
      </c>
      <c r="B273" t="s">
        <v>1067</v>
      </c>
    </row>
    <row r="274" spans="1:2" ht="12.75">
      <c r="A274" s="173" t="s">
        <v>1068</v>
      </c>
      <c r="B274" t="s">
        <v>1069</v>
      </c>
    </row>
    <row r="275" spans="1:2" ht="12.75">
      <c r="A275" s="173" t="s">
        <v>1070</v>
      </c>
      <c r="B275" t="s">
        <v>1071</v>
      </c>
    </row>
    <row r="276" spans="1:2" ht="12.75">
      <c r="A276" s="173" t="s">
        <v>1072</v>
      </c>
      <c r="B276" t="s">
        <v>1073</v>
      </c>
    </row>
    <row r="277" spans="1:2" ht="12.75">
      <c r="A277" s="173" t="s">
        <v>1074</v>
      </c>
      <c r="B277" t="s">
        <v>1075</v>
      </c>
    </row>
    <row r="278" spans="1:2" ht="12.75">
      <c r="A278" s="173" t="s">
        <v>1076</v>
      </c>
      <c r="B278" t="s">
        <v>1077</v>
      </c>
    </row>
    <row r="279" spans="1:2" ht="12.75">
      <c r="A279" s="173" t="s">
        <v>1078</v>
      </c>
      <c r="B279" t="s">
        <v>1079</v>
      </c>
    </row>
    <row r="280" spans="1:2" ht="12.75">
      <c r="A280" s="173" t="s">
        <v>1080</v>
      </c>
      <c r="B280" t="s">
        <v>1081</v>
      </c>
    </row>
    <row r="281" spans="1:2" ht="12.75">
      <c r="A281" s="173" t="s">
        <v>1082</v>
      </c>
      <c r="B281" t="s">
        <v>1083</v>
      </c>
    </row>
    <row r="282" spans="1:2" ht="12.75">
      <c r="A282" s="173" t="s">
        <v>1084</v>
      </c>
      <c r="B282" t="s">
        <v>1085</v>
      </c>
    </row>
    <row r="283" spans="1:2" ht="12.75">
      <c r="A283" s="173" t="s">
        <v>1086</v>
      </c>
      <c r="B283" t="s">
        <v>1087</v>
      </c>
    </row>
    <row r="284" spans="1:2" ht="12.75">
      <c r="A284" s="173" t="s">
        <v>1088</v>
      </c>
      <c r="B284" t="s">
        <v>1089</v>
      </c>
    </row>
    <row r="285" spans="1:2" ht="12.75">
      <c r="A285" s="173" t="s">
        <v>1090</v>
      </c>
      <c r="B285" t="s">
        <v>1091</v>
      </c>
    </row>
    <row r="286" spans="1:2" ht="12.75">
      <c r="A286" s="173" t="s">
        <v>1092</v>
      </c>
      <c r="B286" t="s">
        <v>1093</v>
      </c>
    </row>
    <row r="287" spans="1:2" ht="12.75">
      <c r="A287" s="173" t="s">
        <v>1094</v>
      </c>
      <c r="B287" t="s">
        <v>1095</v>
      </c>
    </row>
    <row r="288" spans="1:2" ht="12.75">
      <c r="A288" s="173" t="s">
        <v>1096</v>
      </c>
      <c r="B288" t="s">
        <v>1097</v>
      </c>
    </row>
    <row r="289" spans="1:2" ht="12.75">
      <c r="A289" s="173" t="s">
        <v>1098</v>
      </c>
      <c r="B289" t="s">
        <v>1099</v>
      </c>
    </row>
    <row r="290" spans="1:2" ht="12.75">
      <c r="A290" s="173" t="s">
        <v>1100</v>
      </c>
      <c r="B290" t="s">
        <v>1101</v>
      </c>
    </row>
    <row r="291" spans="1:2" ht="12.75">
      <c r="A291" s="173" t="s">
        <v>1102</v>
      </c>
      <c r="B291" t="s">
        <v>1103</v>
      </c>
    </row>
    <row r="292" spans="1:2" ht="12.75">
      <c r="A292" s="173" t="s">
        <v>1104</v>
      </c>
      <c r="B292" t="s">
        <v>1105</v>
      </c>
    </row>
    <row r="293" spans="1:2" ht="12.75">
      <c r="A293" s="173" t="s">
        <v>1106</v>
      </c>
      <c r="B293" t="s">
        <v>1107</v>
      </c>
    </row>
    <row r="294" spans="1:2" ht="12.75">
      <c r="A294" s="173" t="s">
        <v>1108</v>
      </c>
      <c r="B294" t="s">
        <v>1109</v>
      </c>
    </row>
    <row r="295" spans="1:2" ht="12.75">
      <c r="A295" s="173" t="s">
        <v>1110</v>
      </c>
      <c r="B295" t="s">
        <v>1111</v>
      </c>
    </row>
    <row r="296" spans="1:2" ht="12.75">
      <c r="A296" s="173" t="s">
        <v>1112</v>
      </c>
      <c r="B296" t="s">
        <v>1113</v>
      </c>
    </row>
    <row r="297" spans="1:2" ht="12.75">
      <c r="A297" s="173" t="s">
        <v>1114</v>
      </c>
      <c r="B297" t="s">
        <v>1115</v>
      </c>
    </row>
    <row r="298" spans="1:2" ht="12.75">
      <c r="A298" s="173" t="s">
        <v>1116</v>
      </c>
      <c r="B298" t="s">
        <v>1117</v>
      </c>
    </row>
    <row r="299" spans="1:2" ht="12.75">
      <c r="A299" s="173" t="s">
        <v>1118</v>
      </c>
      <c r="B299" t="s">
        <v>1119</v>
      </c>
    </row>
    <row r="300" spans="1:2" ht="12.75">
      <c r="A300" s="173" t="s">
        <v>1120</v>
      </c>
      <c r="B300" t="s">
        <v>1121</v>
      </c>
    </row>
    <row r="301" spans="1:2" ht="12.75">
      <c r="A301" s="173" t="s">
        <v>1122</v>
      </c>
      <c r="B301" t="s">
        <v>1123</v>
      </c>
    </row>
    <row r="302" spans="1:2" ht="12.75">
      <c r="A302" s="173" t="s">
        <v>1124</v>
      </c>
      <c r="B302" t="s">
        <v>1125</v>
      </c>
    </row>
    <row r="303" spans="1:2" ht="12.75">
      <c r="A303" s="173" t="s">
        <v>1126</v>
      </c>
      <c r="B303" t="s">
        <v>1127</v>
      </c>
    </row>
    <row r="304" spans="1:2" ht="12.75">
      <c r="A304" s="173" t="s">
        <v>1128</v>
      </c>
      <c r="B304" t="s">
        <v>1129</v>
      </c>
    </row>
    <row r="305" spans="1:2" ht="12.75">
      <c r="A305" s="173" t="s">
        <v>1130</v>
      </c>
      <c r="B305" t="s">
        <v>1131</v>
      </c>
    </row>
    <row r="306" spans="1:2" ht="12.75">
      <c r="A306" s="173" t="s">
        <v>1132</v>
      </c>
      <c r="B306" t="s">
        <v>1133</v>
      </c>
    </row>
    <row r="307" spans="1:2" ht="12.75">
      <c r="A307" s="173" t="s">
        <v>1134</v>
      </c>
      <c r="B307" t="s">
        <v>1135</v>
      </c>
    </row>
    <row r="308" spans="1:2" ht="12.75">
      <c r="A308" s="173" t="s">
        <v>1136</v>
      </c>
      <c r="B308" t="s">
        <v>1137</v>
      </c>
    </row>
    <row r="309" spans="1:2" ht="12.75">
      <c r="A309" s="173" t="s">
        <v>1138</v>
      </c>
      <c r="B309" t="s">
        <v>1139</v>
      </c>
    </row>
    <row r="310" spans="1:2" ht="12.75">
      <c r="A310" s="173" t="s">
        <v>1140</v>
      </c>
      <c r="B310" t="s">
        <v>1141</v>
      </c>
    </row>
    <row r="311" spans="1:2" ht="12.75">
      <c r="A311" s="173" t="s">
        <v>1142</v>
      </c>
      <c r="B311" t="s">
        <v>1143</v>
      </c>
    </row>
    <row r="312" spans="1:2" ht="12.75">
      <c r="A312" s="173" t="s">
        <v>1144</v>
      </c>
      <c r="B312" t="s">
        <v>1145</v>
      </c>
    </row>
    <row r="313" spans="1:2" ht="12.75">
      <c r="A313" s="173" t="s">
        <v>1146</v>
      </c>
      <c r="B313" t="s">
        <v>1147</v>
      </c>
    </row>
    <row r="314" spans="1:2" ht="12.75">
      <c r="A314" s="173" t="s">
        <v>1148</v>
      </c>
      <c r="B314" t="s">
        <v>1149</v>
      </c>
    </row>
    <row r="315" spans="1:2" ht="12.75">
      <c r="A315" s="173" t="s">
        <v>1150</v>
      </c>
      <c r="B315" t="s">
        <v>1151</v>
      </c>
    </row>
    <row r="316" spans="1:2" ht="12.75">
      <c r="A316" s="173" t="s">
        <v>1152</v>
      </c>
      <c r="B316" t="s">
        <v>1153</v>
      </c>
    </row>
    <row r="317" spans="1:2" ht="12.75">
      <c r="A317" s="173" t="s">
        <v>1154</v>
      </c>
      <c r="B317" t="s">
        <v>1155</v>
      </c>
    </row>
    <row r="318" spans="1:2" ht="12.75">
      <c r="A318" s="173" t="s">
        <v>1156</v>
      </c>
      <c r="B318" t="s">
        <v>1157</v>
      </c>
    </row>
    <row r="319" spans="1:2" ht="12.75">
      <c r="A319" s="173" t="s">
        <v>1158</v>
      </c>
      <c r="B319" t="s">
        <v>1159</v>
      </c>
    </row>
    <row r="320" spans="1:2" ht="12.75">
      <c r="A320" s="173" t="s">
        <v>1160</v>
      </c>
      <c r="B320" t="s">
        <v>1161</v>
      </c>
    </row>
    <row r="321" spans="1:2" ht="12.75">
      <c r="A321" s="173" t="s">
        <v>1162</v>
      </c>
      <c r="B321" t="s">
        <v>1163</v>
      </c>
    </row>
    <row r="322" spans="1:2" ht="12.75">
      <c r="A322" s="173" t="s">
        <v>1164</v>
      </c>
      <c r="B322" t="s">
        <v>1165</v>
      </c>
    </row>
    <row r="323" spans="1:2" ht="12.75">
      <c r="A323" s="173" t="s">
        <v>1166</v>
      </c>
      <c r="B323" t="s">
        <v>1167</v>
      </c>
    </row>
    <row r="324" spans="1:2" ht="12.75">
      <c r="A324" s="173" t="s">
        <v>1168</v>
      </c>
      <c r="B324" t="s">
        <v>1169</v>
      </c>
    </row>
    <row r="325" spans="1:2" ht="12.75">
      <c r="A325" s="173" t="s">
        <v>1170</v>
      </c>
      <c r="B325" t="s">
        <v>1171</v>
      </c>
    </row>
    <row r="326" spans="1:2" ht="12.75">
      <c r="A326" s="173" t="s">
        <v>1172</v>
      </c>
      <c r="B326" t="s">
        <v>1173</v>
      </c>
    </row>
    <row r="327" spans="1:2" ht="12.75">
      <c r="A327" s="173" t="s">
        <v>1174</v>
      </c>
      <c r="B327" t="s">
        <v>1175</v>
      </c>
    </row>
    <row r="328" spans="1:2" ht="12.75">
      <c r="A328" s="173" t="s">
        <v>1176</v>
      </c>
      <c r="B328" t="s">
        <v>1177</v>
      </c>
    </row>
    <row r="329" spans="1:2" ht="12.75">
      <c r="A329" s="173" t="s">
        <v>1178</v>
      </c>
      <c r="B329" t="s">
        <v>1179</v>
      </c>
    </row>
    <row r="330" spans="1:2" ht="12.75">
      <c r="A330" s="173" t="s">
        <v>1180</v>
      </c>
      <c r="B330" t="s">
        <v>1181</v>
      </c>
    </row>
    <row r="331" spans="1:2" ht="12.75">
      <c r="A331" s="173" t="s">
        <v>1182</v>
      </c>
      <c r="B331" t="s">
        <v>1183</v>
      </c>
    </row>
    <row r="332" spans="1:2" ht="12.75">
      <c r="A332" s="173" t="s">
        <v>1184</v>
      </c>
      <c r="B332" t="s">
        <v>1185</v>
      </c>
    </row>
    <row r="333" spans="1:2" ht="12.75">
      <c r="A333" s="173" t="s">
        <v>1186</v>
      </c>
      <c r="B333" t="s">
        <v>1187</v>
      </c>
    </row>
    <row r="334" spans="1:2" ht="12.75">
      <c r="A334" s="173" t="s">
        <v>1188</v>
      </c>
      <c r="B334" t="s">
        <v>1189</v>
      </c>
    </row>
    <row r="335" spans="1:2" ht="12.75">
      <c r="A335" s="173" t="s">
        <v>1190</v>
      </c>
      <c r="B335" t="s">
        <v>1191</v>
      </c>
    </row>
    <row r="336" spans="1:2" ht="12.75">
      <c r="A336" s="173" t="s">
        <v>1192</v>
      </c>
      <c r="B336" t="s">
        <v>1193</v>
      </c>
    </row>
    <row r="337" spans="1:2" ht="12.75">
      <c r="A337" s="173" t="s">
        <v>1194</v>
      </c>
      <c r="B337" t="s">
        <v>1195</v>
      </c>
    </row>
    <row r="338" spans="1:2" ht="12.75">
      <c r="A338" s="173" t="s">
        <v>1196</v>
      </c>
      <c r="B338" t="s">
        <v>1197</v>
      </c>
    </row>
    <row r="339" spans="1:2" ht="12.75">
      <c r="A339" s="173" t="s">
        <v>1198</v>
      </c>
      <c r="B339" t="s">
        <v>1199</v>
      </c>
    </row>
    <row r="340" spans="1:2" ht="12.75">
      <c r="A340" s="173" t="s">
        <v>1200</v>
      </c>
      <c r="B340" t="s">
        <v>1201</v>
      </c>
    </row>
    <row r="341" spans="1:2" ht="12.75">
      <c r="A341" s="173" t="s">
        <v>1202</v>
      </c>
      <c r="B341" t="s">
        <v>1203</v>
      </c>
    </row>
    <row r="342" spans="1:2" ht="12.75">
      <c r="A342" s="173" t="s">
        <v>1204</v>
      </c>
      <c r="B342" t="s">
        <v>1205</v>
      </c>
    </row>
    <row r="343" spans="1:2" ht="12.75">
      <c r="A343" s="173" t="s">
        <v>1206</v>
      </c>
      <c r="B343" t="s">
        <v>1207</v>
      </c>
    </row>
    <row r="344" spans="1:2" ht="12.75">
      <c r="A344" s="173" t="s">
        <v>1208</v>
      </c>
      <c r="B344" t="s">
        <v>1209</v>
      </c>
    </row>
    <row r="345" spans="1:2" ht="12.75">
      <c r="A345" s="173" t="s">
        <v>1210</v>
      </c>
      <c r="B345" t="s">
        <v>1211</v>
      </c>
    </row>
    <row r="346" spans="1:2" ht="12.75">
      <c r="A346" s="173" t="s">
        <v>1212</v>
      </c>
      <c r="B346" t="s">
        <v>1213</v>
      </c>
    </row>
    <row r="347" spans="1:2" ht="12.75">
      <c r="A347" s="173" t="s">
        <v>1214</v>
      </c>
      <c r="B347" t="s">
        <v>1215</v>
      </c>
    </row>
    <row r="348" spans="1:2" ht="12.75">
      <c r="A348" s="173" t="s">
        <v>1216</v>
      </c>
      <c r="B348" t="s">
        <v>1217</v>
      </c>
    </row>
    <row r="349" spans="1:2" ht="12.75">
      <c r="A349" s="173" t="s">
        <v>1218</v>
      </c>
      <c r="B349" t="s">
        <v>1219</v>
      </c>
    </row>
    <row r="350" spans="1:2" ht="12.75">
      <c r="A350" s="173" t="s">
        <v>1220</v>
      </c>
      <c r="B350" t="s">
        <v>1221</v>
      </c>
    </row>
    <row r="351" spans="1:2" ht="12.75">
      <c r="A351" s="173" t="s">
        <v>1222</v>
      </c>
      <c r="B351" t="s">
        <v>1223</v>
      </c>
    </row>
    <row r="352" spans="1:2" ht="12.75">
      <c r="A352" s="173" t="s">
        <v>1224</v>
      </c>
      <c r="B352" t="s">
        <v>1225</v>
      </c>
    </row>
    <row r="353" spans="1:2" ht="12.75">
      <c r="A353" s="173" t="s">
        <v>1226</v>
      </c>
      <c r="B353" t="s">
        <v>1227</v>
      </c>
    </row>
    <row r="354" spans="1:2" ht="12.75">
      <c r="A354" s="173" t="s">
        <v>1228</v>
      </c>
      <c r="B354" t="s">
        <v>1229</v>
      </c>
    </row>
    <row r="355" spans="1:2" ht="12.75">
      <c r="A355" s="173" t="s">
        <v>1230</v>
      </c>
      <c r="B355" t="s">
        <v>1231</v>
      </c>
    </row>
    <row r="356" spans="1:2" ht="12.75">
      <c r="A356" s="173" t="s">
        <v>1232</v>
      </c>
      <c r="B356" t="s">
        <v>1233</v>
      </c>
    </row>
    <row r="357" spans="1:2" ht="12.75">
      <c r="A357" s="173" t="s">
        <v>1234</v>
      </c>
      <c r="B357" t="s">
        <v>1235</v>
      </c>
    </row>
    <row r="358" spans="1:2" ht="12.75">
      <c r="A358" s="173" t="s">
        <v>1236</v>
      </c>
      <c r="B358" t="s">
        <v>1237</v>
      </c>
    </row>
    <row r="359" spans="1:2" ht="12.75">
      <c r="A359" s="173" t="s">
        <v>1238</v>
      </c>
      <c r="B359" t="s">
        <v>1239</v>
      </c>
    </row>
    <row r="360" spans="1:2" ht="12.75">
      <c r="A360" s="173" t="s">
        <v>1240</v>
      </c>
      <c r="B360" t="s">
        <v>1241</v>
      </c>
    </row>
    <row r="361" spans="1:2" ht="12.75">
      <c r="A361" s="173" t="s">
        <v>1242</v>
      </c>
      <c r="B361" t="s">
        <v>1243</v>
      </c>
    </row>
    <row r="362" spans="1:2" ht="12.75">
      <c r="A362" s="173" t="s">
        <v>1244</v>
      </c>
      <c r="B362" t="s">
        <v>1245</v>
      </c>
    </row>
    <row r="363" spans="1:2" ht="12.75">
      <c r="A363" s="173" t="s">
        <v>1246</v>
      </c>
      <c r="B363" t="s">
        <v>1247</v>
      </c>
    </row>
    <row r="364" spans="1:2" ht="12.75">
      <c r="A364" s="173" t="s">
        <v>1248</v>
      </c>
      <c r="B364" t="s">
        <v>1249</v>
      </c>
    </row>
    <row r="365" spans="1:2" ht="12.75">
      <c r="A365" s="173" t="s">
        <v>1250</v>
      </c>
      <c r="B365" t="s">
        <v>1251</v>
      </c>
    </row>
    <row r="366" spans="1:2" ht="12.75">
      <c r="A366" s="173" t="s">
        <v>1252</v>
      </c>
      <c r="B366" t="s">
        <v>1253</v>
      </c>
    </row>
    <row r="367" spans="1:2" ht="12.75">
      <c r="A367" s="173" t="s">
        <v>1254</v>
      </c>
      <c r="B367" t="s">
        <v>1255</v>
      </c>
    </row>
    <row r="368" spans="1:2" ht="12.75">
      <c r="A368" s="173" t="s">
        <v>1256</v>
      </c>
      <c r="B368" t="s">
        <v>1257</v>
      </c>
    </row>
    <row r="369" spans="1:2" ht="12.75">
      <c r="A369" s="173" t="s">
        <v>1258</v>
      </c>
      <c r="B369" t="s">
        <v>1259</v>
      </c>
    </row>
    <row r="370" spans="1:2" ht="12.75">
      <c r="A370" s="173" t="s">
        <v>1260</v>
      </c>
      <c r="B370" t="s">
        <v>1261</v>
      </c>
    </row>
    <row r="371" spans="1:2" ht="12.75">
      <c r="A371" s="173" t="s">
        <v>1262</v>
      </c>
      <c r="B371" t="s">
        <v>1263</v>
      </c>
    </row>
    <row r="372" spans="1:2" ht="12.75">
      <c r="A372" s="173" t="s">
        <v>1264</v>
      </c>
      <c r="B372" t="s">
        <v>1265</v>
      </c>
    </row>
    <row r="373" spans="1:2" ht="12.75">
      <c r="A373" s="173" t="s">
        <v>1266</v>
      </c>
      <c r="B373" t="s">
        <v>1267</v>
      </c>
    </row>
    <row r="374" spans="1:2" ht="12.75">
      <c r="A374" s="173" t="s">
        <v>1268</v>
      </c>
      <c r="B374" t="s">
        <v>1269</v>
      </c>
    </row>
    <row r="375" spans="1:2" ht="12.75">
      <c r="A375" s="173" t="s">
        <v>1270</v>
      </c>
      <c r="B375" t="s">
        <v>1271</v>
      </c>
    </row>
    <row r="376" spans="1:2" ht="12.75">
      <c r="A376" s="173" t="s">
        <v>1272</v>
      </c>
      <c r="B376" t="s">
        <v>1273</v>
      </c>
    </row>
    <row r="377" spans="1:2" ht="12.75">
      <c r="A377" s="173" t="s">
        <v>1274</v>
      </c>
      <c r="B377" t="s">
        <v>1275</v>
      </c>
    </row>
    <row r="378" spans="1:2" ht="12.75">
      <c r="A378" s="173" t="s">
        <v>1276</v>
      </c>
      <c r="B378" t="s">
        <v>1277</v>
      </c>
    </row>
    <row r="379" spans="1:2" ht="12.75">
      <c r="A379" s="173" t="s">
        <v>1278</v>
      </c>
      <c r="B379" t="s">
        <v>1279</v>
      </c>
    </row>
    <row r="380" spans="1:2" ht="12.75">
      <c r="A380" s="173" t="s">
        <v>1280</v>
      </c>
      <c r="B380" t="s">
        <v>1281</v>
      </c>
    </row>
    <row r="381" spans="1:2" ht="12.75">
      <c r="A381" s="173" t="s">
        <v>1282</v>
      </c>
      <c r="B381" t="s">
        <v>1283</v>
      </c>
    </row>
    <row r="382" spans="1:2" ht="12.75">
      <c r="A382" s="173" t="s">
        <v>1284</v>
      </c>
      <c r="B382" t="s">
        <v>1285</v>
      </c>
    </row>
    <row r="383" spans="1:2" ht="12.75">
      <c r="A383" s="173" t="s">
        <v>1286</v>
      </c>
      <c r="B383" t="s">
        <v>1287</v>
      </c>
    </row>
    <row r="384" spans="1:2" ht="12.75">
      <c r="A384" s="173" t="s">
        <v>1288</v>
      </c>
      <c r="B384" t="s">
        <v>1289</v>
      </c>
    </row>
    <row r="385" spans="1:2" ht="12.75">
      <c r="A385" s="173" t="s">
        <v>1290</v>
      </c>
      <c r="B385" t="s">
        <v>1291</v>
      </c>
    </row>
    <row r="386" spans="1:2" ht="12.75">
      <c r="A386" s="173" t="s">
        <v>1292</v>
      </c>
      <c r="B386" t="s">
        <v>1293</v>
      </c>
    </row>
    <row r="387" spans="1:2" ht="12.75">
      <c r="A387" s="173" t="s">
        <v>1294</v>
      </c>
      <c r="B387" t="s">
        <v>1295</v>
      </c>
    </row>
    <row r="388" spans="1:2" ht="12.75">
      <c r="A388" s="173" t="s">
        <v>1296</v>
      </c>
      <c r="B388" t="s">
        <v>1297</v>
      </c>
    </row>
    <row r="389" spans="1:2" ht="12.75">
      <c r="A389" s="173" t="s">
        <v>1298</v>
      </c>
      <c r="B389" t="s">
        <v>1299</v>
      </c>
    </row>
    <row r="390" spans="1:2" ht="12.75">
      <c r="A390" s="173" t="s">
        <v>1300</v>
      </c>
      <c r="B390" t="s">
        <v>1301</v>
      </c>
    </row>
    <row r="391" spans="1:2" ht="12.75">
      <c r="A391" s="173" t="s">
        <v>1302</v>
      </c>
      <c r="B391" t="s">
        <v>1303</v>
      </c>
    </row>
    <row r="392" spans="1:2" ht="12.75">
      <c r="A392" s="173" t="s">
        <v>1304</v>
      </c>
      <c r="B392" t="s">
        <v>1305</v>
      </c>
    </row>
    <row r="393" spans="1:2" ht="12.75">
      <c r="A393" s="173" t="s">
        <v>1306</v>
      </c>
      <c r="B393" t="s">
        <v>1307</v>
      </c>
    </row>
    <row r="394" spans="1:2" ht="12.75">
      <c r="A394" s="173" t="s">
        <v>1308</v>
      </c>
      <c r="B394" t="s">
        <v>1309</v>
      </c>
    </row>
    <row r="395" spans="1:2" ht="12.75">
      <c r="A395" s="173" t="s">
        <v>1310</v>
      </c>
      <c r="B395" t="s">
        <v>1311</v>
      </c>
    </row>
    <row r="396" spans="1:2" ht="12.75">
      <c r="A396" s="173" t="s">
        <v>1312</v>
      </c>
      <c r="B396" t="s">
        <v>1313</v>
      </c>
    </row>
    <row r="397" spans="1:2" ht="12.75">
      <c r="A397" s="173" t="s">
        <v>1314</v>
      </c>
      <c r="B397" t="s">
        <v>1315</v>
      </c>
    </row>
    <row r="398" spans="1:2" ht="12.75">
      <c r="A398" s="173" t="s">
        <v>1316</v>
      </c>
      <c r="B398" t="s">
        <v>1317</v>
      </c>
    </row>
    <row r="399" spans="1:2" ht="12.75">
      <c r="A399" s="173" t="s">
        <v>1318</v>
      </c>
      <c r="B399" t="s">
        <v>1319</v>
      </c>
    </row>
    <row r="400" spans="1:2" ht="12.75">
      <c r="A400" s="173" t="s">
        <v>1320</v>
      </c>
      <c r="B400" t="s">
        <v>1321</v>
      </c>
    </row>
    <row r="401" spans="1:2" ht="12.75">
      <c r="A401" s="173" t="s">
        <v>1322</v>
      </c>
      <c r="B401" t="s">
        <v>1323</v>
      </c>
    </row>
    <row r="402" spans="1:2" ht="12.75">
      <c r="A402" s="173" t="s">
        <v>1324</v>
      </c>
      <c r="B402" t="s">
        <v>1325</v>
      </c>
    </row>
    <row r="403" spans="1:2" ht="12.75">
      <c r="A403" s="173" t="s">
        <v>1326</v>
      </c>
      <c r="B403" t="s">
        <v>1327</v>
      </c>
    </row>
    <row r="404" spans="1:2" ht="12.75">
      <c r="A404" s="173" t="s">
        <v>1328</v>
      </c>
      <c r="B404" t="s">
        <v>1329</v>
      </c>
    </row>
    <row r="405" spans="1:2" ht="12.75">
      <c r="A405" s="173" t="s">
        <v>1330</v>
      </c>
      <c r="B405" t="s">
        <v>1331</v>
      </c>
    </row>
    <row r="406" spans="1:2" ht="12.75">
      <c r="A406" s="173" t="s">
        <v>1332</v>
      </c>
      <c r="B406" t="s">
        <v>1333</v>
      </c>
    </row>
    <row r="407" spans="1:2" ht="12.75">
      <c r="A407" s="173" t="s">
        <v>1334</v>
      </c>
      <c r="B407" t="s">
        <v>1335</v>
      </c>
    </row>
    <row r="408" spans="1:2" ht="12.75">
      <c r="A408" s="173" t="s">
        <v>1336</v>
      </c>
      <c r="B408" t="s">
        <v>1337</v>
      </c>
    </row>
    <row r="409" spans="1:2" ht="12.75">
      <c r="A409" s="173" t="s">
        <v>1338</v>
      </c>
      <c r="B409" t="s">
        <v>1339</v>
      </c>
    </row>
    <row r="410" spans="1:2" ht="12.75">
      <c r="A410" s="173" t="s">
        <v>1340</v>
      </c>
      <c r="B410" t="s">
        <v>1341</v>
      </c>
    </row>
    <row r="411" spans="1:2" ht="12.75">
      <c r="A411" s="173" t="s">
        <v>1342</v>
      </c>
      <c r="B411" t="s">
        <v>1343</v>
      </c>
    </row>
    <row r="412" spans="1:2" ht="12.75">
      <c r="A412" s="173" t="s">
        <v>1344</v>
      </c>
      <c r="B412" t="s">
        <v>1345</v>
      </c>
    </row>
    <row r="413" spans="1:2" ht="12.75">
      <c r="A413" s="173" t="s">
        <v>1346</v>
      </c>
      <c r="B413" t="s">
        <v>1347</v>
      </c>
    </row>
    <row r="414" spans="1:2" ht="12.75">
      <c r="A414" s="173" t="s">
        <v>1348</v>
      </c>
      <c r="B414" t="s">
        <v>1349</v>
      </c>
    </row>
    <row r="415" spans="1:2" ht="12.75">
      <c r="A415" s="173" t="s">
        <v>1350</v>
      </c>
      <c r="B415" t="s">
        <v>1351</v>
      </c>
    </row>
    <row r="416" spans="1:2" ht="12.75">
      <c r="A416" s="173" t="s">
        <v>1352</v>
      </c>
      <c r="B416" t="s">
        <v>1353</v>
      </c>
    </row>
    <row r="417" spans="1:2" ht="12.75">
      <c r="A417" s="173" t="s">
        <v>1354</v>
      </c>
      <c r="B417" t="s">
        <v>1355</v>
      </c>
    </row>
    <row r="418" spans="1:2" ht="12.75">
      <c r="A418" s="173" t="s">
        <v>1356</v>
      </c>
      <c r="B418" t="s">
        <v>1357</v>
      </c>
    </row>
    <row r="419" spans="1:2" ht="12.75">
      <c r="A419" s="173" t="s">
        <v>1358</v>
      </c>
      <c r="B419" t="s">
        <v>1359</v>
      </c>
    </row>
    <row r="420" spans="1:2" ht="12.75">
      <c r="A420" s="173" t="s">
        <v>1360</v>
      </c>
      <c r="B420" t="s">
        <v>1361</v>
      </c>
    </row>
    <row r="421" spans="1:2" ht="12.75">
      <c r="A421" s="173" t="s">
        <v>1362</v>
      </c>
      <c r="B421" t="s">
        <v>1363</v>
      </c>
    </row>
    <row r="422" spans="1:2" ht="12.75">
      <c r="A422" s="173" t="s">
        <v>1364</v>
      </c>
      <c r="B422" t="s">
        <v>1365</v>
      </c>
    </row>
    <row r="423" spans="1:2" ht="12.75">
      <c r="A423" s="173" t="s">
        <v>1366</v>
      </c>
      <c r="B423" t="s">
        <v>1367</v>
      </c>
    </row>
    <row r="424" spans="1:2" ht="12.75">
      <c r="A424" s="173" t="s">
        <v>1368</v>
      </c>
      <c r="B424" t="s">
        <v>1369</v>
      </c>
    </row>
    <row r="425" spans="1:2" ht="12.75">
      <c r="A425" s="173" t="s">
        <v>1370</v>
      </c>
      <c r="B425" t="s">
        <v>1371</v>
      </c>
    </row>
    <row r="426" spans="1:2" ht="12.75">
      <c r="A426" s="173" t="s">
        <v>1372</v>
      </c>
      <c r="B426" t="s">
        <v>1373</v>
      </c>
    </row>
    <row r="427" spans="1:2" ht="12.75">
      <c r="A427" s="173" t="s">
        <v>1374</v>
      </c>
      <c r="B427" t="s">
        <v>1375</v>
      </c>
    </row>
    <row r="428" spans="1:2" ht="12.75">
      <c r="A428" s="173" t="s">
        <v>1376</v>
      </c>
      <c r="B428" t="s">
        <v>1377</v>
      </c>
    </row>
    <row r="429" spans="1:2" ht="12.75">
      <c r="A429" s="173" t="s">
        <v>1378</v>
      </c>
      <c r="B429" t="s">
        <v>1379</v>
      </c>
    </row>
    <row r="430" spans="1:2" ht="12.75">
      <c r="A430" s="173" t="s">
        <v>1380</v>
      </c>
      <c r="B430" t="s">
        <v>1381</v>
      </c>
    </row>
    <row r="431" spans="1:2" ht="12.75">
      <c r="A431" s="173" t="s">
        <v>1382</v>
      </c>
      <c r="B431" t="s">
        <v>1383</v>
      </c>
    </row>
    <row r="432" spans="1:2" ht="12.75">
      <c r="A432" s="173" t="s">
        <v>1384</v>
      </c>
      <c r="B432" t="s">
        <v>1385</v>
      </c>
    </row>
    <row r="433" spans="1:2" ht="12.75">
      <c r="A433" s="173" t="s">
        <v>1386</v>
      </c>
      <c r="B433" t="s">
        <v>1387</v>
      </c>
    </row>
    <row r="434" spans="1:2" ht="12.75">
      <c r="A434" s="173" t="s">
        <v>1388</v>
      </c>
      <c r="B434" t="s">
        <v>1389</v>
      </c>
    </row>
    <row r="435" spans="1:2" ht="12.75">
      <c r="A435" s="173" t="s">
        <v>775</v>
      </c>
      <c r="B435" t="s">
        <v>776</v>
      </c>
    </row>
    <row r="436" spans="1:2" ht="12.75">
      <c r="A436" s="173" t="s">
        <v>1390</v>
      </c>
      <c r="B436" t="s">
        <v>1391</v>
      </c>
    </row>
    <row r="437" spans="1:2" ht="12.75">
      <c r="A437" s="173" t="s">
        <v>1392</v>
      </c>
      <c r="B437" t="s">
        <v>1393</v>
      </c>
    </row>
    <row r="438" spans="1:2" ht="12.75">
      <c r="A438" s="173" t="s">
        <v>1394</v>
      </c>
      <c r="B438" t="s">
        <v>1395</v>
      </c>
    </row>
    <row r="439" spans="1:2" ht="12.75">
      <c r="A439" s="173" t="s">
        <v>1396</v>
      </c>
      <c r="B439" t="s">
        <v>1397</v>
      </c>
    </row>
    <row r="440" spans="1:2" ht="12.75">
      <c r="A440" s="173" t="s">
        <v>1398</v>
      </c>
      <c r="B440" t="s">
        <v>1399</v>
      </c>
    </row>
    <row r="441" spans="1:2" ht="12.75">
      <c r="A441" s="173" t="s">
        <v>1400</v>
      </c>
      <c r="B441" t="s">
        <v>1401</v>
      </c>
    </row>
    <row r="442" spans="1:2" ht="12.75">
      <c r="A442" s="173" t="s">
        <v>1402</v>
      </c>
      <c r="B442" t="s">
        <v>1403</v>
      </c>
    </row>
    <row r="443" spans="1:2" ht="12.75">
      <c r="A443" s="173" t="s">
        <v>1404</v>
      </c>
      <c r="B443" t="s">
        <v>1405</v>
      </c>
    </row>
    <row r="444" spans="1:2" ht="12.75">
      <c r="A444" s="173" t="s">
        <v>1406</v>
      </c>
      <c r="B444" t="s">
        <v>1407</v>
      </c>
    </row>
    <row r="445" spans="1:2" ht="12.75">
      <c r="A445" s="173" t="s">
        <v>1408</v>
      </c>
      <c r="B445" t="s">
        <v>1409</v>
      </c>
    </row>
    <row r="446" spans="1:2" ht="12.75">
      <c r="A446" s="173" t="s">
        <v>1410</v>
      </c>
      <c r="B446" t="s">
        <v>1411</v>
      </c>
    </row>
    <row r="447" spans="1:2" ht="12.75">
      <c r="A447" s="173" t="s">
        <v>1412</v>
      </c>
      <c r="B447" t="s">
        <v>1413</v>
      </c>
    </row>
    <row r="448" spans="1:2" ht="12.75">
      <c r="A448" s="173" t="s">
        <v>1414</v>
      </c>
      <c r="B448" t="s">
        <v>1415</v>
      </c>
    </row>
    <row r="449" spans="1:2" ht="12.75">
      <c r="A449" s="173" t="s">
        <v>1416</v>
      </c>
      <c r="B449" t="s">
        <v>1417</v>
      </c>
    </row>
    <row r="450" spans="1:2" ht="12.75">
      <c r="A450" s="173" t="s">
        <v>1418</v>
      </c>
      <c r="B450" t="s">
        <v>1419</v>
      </c>
    </row>
    <row r="451" spans="1:2" ht="12.75">
      <c r="A451" s="173" t="s">
        <v>1420</v>
      </c>
      <c r="B451" t="s">
        <v>1421</v>
      </c>
    </row>
    <row r="452" spans="1:2" ht="12.75">
      <c r="A452" s="173" t="s">
        <v>1422</v>
      </c>
      <c r="B452" t="s">
        <v>1423</v>
      </c>
    </row>
    <row r="453" spans="1:2" ht="12.75">
      <c r="A453" s="173" t="s">
        <v>1424</v>
      </c>
      <c r="B453" t="s">
        <v>1425</v>
      </c>
    </row>
    <row r="454" spans="1:2" ht="12.75">
      <c r="A454" s="173" t="s">
        <v>1426</v>
      </c>
      <c r="B454" t="s">
        <v>1427</v>
      </c>
    </row>
    <row r="455" spans="1:2" ht="12.75">
      <c r="A455" s="173" t="s">
        <v>1428</v>
      </c>
      <c r="B455" t="s">
        <v>1429</v>
      </c>
    </row>
    <row r="456" spans="1:2" ht="12.75">
      <c r="A456" s="173" t="s">
        <v>777</v>
      </c>
      <c r="B456" t="s">
        <v>778</v>
      </c>
    </row>
    <row r="457" spans="1:2" ht="12.75">
      <c r="A457" s="173" t="s">
        <v>779</v>
      </c>
      <c r="B457" t="s">
        <v>780</v>
      </c>
    </row>
    <row r="458" spans="1:2" ht="12.75">
      <c r="A458" s="173" t="s">
        <v>781</v>
      </c>
      <c r="B458" t="s">
        <v>782</v>
      </c>
    </row>
    <row r="459" spans="1:2" ht="12.75">
      <c r="A459" s="173" t="s">
        <v>1430</v>
      </c>
      <c r="B459" t="s">
        <v>1431</v>
      </c>
    </row>
    <row r="460" spans="1:2" ht="12.75">
      <c r="A460" s="173" t="s">
        <v>1432</v>
      </c>
      <c r="B460" t="s">
        <v>1433</v>
      </c>
    </row>
    <row r="461" spans="1:2" ht="12.75">
      <c r="A461" s="173" t="s">
        <v>1434</v>
      </c>
      <c r="B461" t="s">
        <v>1435</v>
      </c>
    </row>
    <row r="462" spans="1:2" ht="12.75">
      <c r="A462" s="173" t="s">
        <v>1436</v>
      </c>
      <c r="B462" t="s">
        <v>1437</v>
      </c>
    </row>
    <row r="463" spans="1:2" ht="12.75">
      <c r="A463" s="173" t="s">
        <v>783</v>
      </c>
      <c r="B463" t="s">
        <v>784</v>
      </c>
    </row>
    <row r="464" spans="1:2" ht="12.75">
      <c r="A464" s="173" t="s">
        <v>785</v>
      </c>
      <c r="B464" t="s">
        <v>786</v>
      </c>
    </row>
    <row r="465" spans="1:2" ht="12.75">
      <c r="A465" s="173" t="s">
        <v>787</v>
      </c>
      <c r="B465" t="s">
        <v>788</v>
      </c>
    </row>
    <row r="466" spans="1:2" ht="12.75">
      <c r="A466" s="173" t="s">
        <v>789</v>
      </c>
      <c r="B466" t="s">
        <v>790</v>
      </c>
    </row>
    <row r="467" spans="1:2" ht="12.75">
      <c r="A467" s="173" t="s">
        <v>1438</v>
      </c>
      <c r="B467" t="s">
        <v>1439</v>
      </c>
    </row>
    <row r="468" spans="1:2" ht="12.75">
      <c r="A468" s="173" t="s">
        <v>1440</v>
      </c>
      <c r="B468" t="s">
        <v>1441</v>
      </c>
    </row>
    <row r="469" spans="1:2" ht="12.75">
      <c r="A469" s="173" t="s">
        <v>1442</v>
      </c>
      <c r="B469" t="s">
        <v>1443</v>
      </c>
    </row>
    <row r="470" spans="1:2" ht="12.75">
      <c r="A470" s="173" t="s">
        <v>1444</v>
      </c>
      <c r="B470" t="s">
        <v>1445</v>
      </c>
    </row>
    <row r="471" spans="1:2" ht="12.75">
      <c r="A471" s="173" t="s">
        <v>1446</v>
      </c>
      <c r="B471" t="s">
        <v>1447</v>
      </c>
    </row>
    <row r="472" spans="1:2" ht="12.75">
      <c r="A472" s="173" t="s">
        <v>1448</v>
      </c>
      <c r="B472" t="s">
        <v>1449</v>
      </c>
    </row>
    <row r="473" spans="1:2" ht="12.75">
      <c r="A473" s="173" t="s">
        <v>1450</v>
      </c>
      <c r="B473" t="s">
        <v>1451</v>
      </c>
    </row>
    <row r="474" spans="1:2" ht="12.75">
      <c r="A474" s="173" t="s">
        <v>1452</v>
      </c>
      <c r="B474" t="s">
        <v>1453</v>
      </c>
    </row>
    <row r="475" spans="1:2" ht="12.75">
      <c r="A475" s="173" t="s">
        <v>1454</v>
      </c>
      <c r="B475" t="s">
        <v>1455</v>
      </c>
    </row>
    <row r="476" spans="1:2" ht="12.75">
      <c r="A476" s="173" t="s">
        <v>1456</v>
      </c>
      <c r="B476" t="s">
        <v>1457</v>
      </c>
    </row>
    <row r="477" spans="1:2" ht="12.75">
      <c r="A477" s="173" t="s">
        <v>1458</v>
      </c>
      <c r="B477" t="s">
        <v>1459</v>
      </c>
    </row>
    <row r="478" spans="1:2" ht="12.75">
      <c r="A478" s="173" t="s">
        <v>1460</v>
      </c>
      <c r="B478" t="s">
        <v>1461</v>
      </c>
    </row>
    <row r="479" spans="1:2" ht="12.75">
      <c r="A479" s="173" t="s">
        <v>1462</v>
      </c>
      <c r="B479" t="s">
        <v>1463</v>
      </c>
    </row>
    <row r="480" spans="1:2" ht="12.75">
      <c r="A480" s="173" t="s">
        <v>1464</v>
      </c>
      <c r="B480" t="s">
        <v>1465</v>
      </c>
    </row>
    <row r="481" spans="1:2" ht="12.75">
      <c r="A481" s="173" t="s">
        <v>1466</v>
      </c>
      <c r="B481" t="s">
        <v>1467</v>
      </c>
    </row>
    <row r="482" spans="1:2" ht="12.75">
      <c r="A482" s="173" t="s">
        <v>1468</v>
      </c>
      <c r="B482" t="s">
        <v>1469</v>
      </c>
    </row>
    <row r="483" spans="1:2" ht="12.75">
      <c r="A483" s="173" t="s">
        <v>1470</v>
      </c>
      <c r="B483" t="s">
        <v>1471</v>
      </c>
    </row>
    <row r="484" spans="1:2" ht="12.75">
      <c r="A484" s="173" t="s">
        <v>1472</v>
      </c>
      <c r="B484" t="s">
        <v>1473</v>
      </c>
    </row>
    <row r="485" spans="1:2" ht="12.75">
      <c r="A485" s="173" t="s">
        <v>1474</v>
      </c>
      <c r="B485" t="s">
        <v>1475</v>
      </c>
    </row>
    <row r="486" spans="1:2" ht="12.75">
      <c r="A486" s="173" t="s">
        <v>1476</v>
      </c>
      <c r="B486" t="s">
        <v>1477</v>
      </c>
    </row>
    <row r="487" spans="1:2" ht="12.75">
      <c r="A487" s="173" t="s">
        <v>1478</v>
      </c>
      <c r="B487" t="s">
        <v>1479</v>
      </c>
    </row>
    <row r="488" spans="1:2" ht="12.75">
      <c r="A488" s="173" t="s">
        <v>1480</v>
      </c>
      <c r="B488" t="s">
        <v>1481</v>
      </c>
    </row>
    <row r="489" spans="1:2" ht="12.75">
      <c r="A489" s="173" t="s">
        <v>1482</v>
      </c>
      <c r="B489" t="s">
        <v>1483</v>
      </c>
    </row>
    <row r="490" spans="1:2" ht="12.75">
      <c r="A490" s="173" t="s">
        <v>371</v>
      </c>
      <c r="B490" t="s">
        <v>1484</v>
      </c>
    </row>
    <row r="491" spans="1:2" ht="12.75">
      <c r="A491" s="173" t="s">
        <v>375</v>
      </c>
      <c r="B491" t="s">
        <v>1485</v>
      </c>
    </row>
    <row r="492" spans="1:2" ht="12.75">
      <c r="A492" s="173" t="s">
        <v>377</v>
      </c>
      <c r="B492" t="s">
        <v>1486</v>
      </c>
    </row>
    <row r="493" spans="1:2" ht="12.75">
      <c r="A493" s="173" t="s">
        <v>379</v>
      </c>
      <c r="B493" t="s">
        <v>1487</v>
      </c>
    </row>
    <row r="494" spans="1:2" ht="12.75">
      <c r="A494" s="173" t="s">
        <v>381</v>
      </c>
      <c r="B494" t="s">
        <v>1488</v>
      </c>
    </row>
    <row r="495" spans="1:2" ht="12.75">
      <c r="A495" s="173" t="s">
        <v>386</v>
      </c>
      <c r="B495" t="s">
        <v>1489</v>
      </c>
    </row>
    <row r="496" spans="1:2" ht="12.75">
      <c r="A496" s="173" t="s">
        <v>388</v>
      </c>
      <c r="B496" t="s">
        <v>1490</v>
      </c>
    </row>
    <row r="497" spans="1:2" ht="12.75">
      <c r="A497" s="173" t="s">
        <v>390</v>
      </c>
      <c r="B497" t="s">
        <v>1491</v>
      </c>
    </row>
    <row r="498" spans="1:2" ht="12.75">
      <c r="A498" s="173" t="s">
        <v>1492</v>
      </c>
      <c r="B498" t="s">
        <v>1493</v>
      </c>
    </row>
    <row r="499" spans="1:2" ht="12.75">
      <c r="A499" s="173" t="s">
        <v>394</v>
      </c>
      <c r="B499" t="s">
        <v>1494</v>
      </c>
    </row>
    <row r="500" spans="1:2" ht="12.75">
      <c r="A500" s="173" t="s">
        <v>410</v>
      </c>
      <c r="B500" t="s">
        <v>1495</v>
      </c>
    </row>
    <row r="501" spans="1:2" ht="12.75">
      <c r="A501" s="173" t="s">
        <v>1496</v>
      </c>
      <c r="B501" t="s">
        <v>1497</v>
      </c>
    </row>
    <row r="502" spans="1:2" ht="12.75">
      <c r="A502" s="173" t="s">
        <v>414</v>
      </c>
      <c r="B502" t="s">
        <v>1498</v>
      </c>
    </row>
    <row r="503" spans="1:2" ht="12.75">
      <c r="A503" s="173" t="s">
        <v>416</v>
      </c>
      <c r="B503" t="s">
        <v>1499</v>
      </c>
    </row>
    <row r="504" spans="1:2" ht="12.75">
      <c r="A504" s="173" t="s">
        <v>418</v>
      </c>
      <c r="B504" t="s">
        <v>1500</v>
      </c>
    </row>
    <row r="505" spans="1:2" ht="12.75">
      <c r="A505" s="173" t="s">
        <v>419</v>
      </c>
      <c r="B505" t="s">
        <v>1501</v>
      </c>
    </row>
    <row r="506" spans="1:2" ht="12.75">
      <c r="A506" s="173" t="s">
        <v>424</v>
      </c>
      <c r="B506" t="s">
        <v>1502</v>
      </c>
    </row>
    <row r="507" spans="1:2" ht="12.75">
      <c r="A507" s="173" t="s">
        <v>426</v>
      </c>
      <c r="B507" t="s">
        <v>1503</v>
      </c>
    </row>
    <row r="508" spans="1:2" ht="12.75">
      <c r="A508" s="173" t="s">
        <v>428</v>
      </c>
      <c r="B508" t="s">
        <v>1504</v>
      </c>
    </row>
    <row r="509" spans="1:2" ht="12.75">
      <c r="A509" s="173" t="s">
        <v>432</v>
      </c>
      <c r="B509" t="s">
        <v>1505</v>
      </c>
    </row>
    <row r="510" spans="1:2" ht="12.75">
      <c r="A510" s="173" t="s">
        <v>433</v>
      </c>
      <c r="B510" t="s">
        <v>1506</v>
      </c>
    </row>
    <row r="511" spans="1:2" ht="12.75">
      <c r="A511" s="173" t="s">
        <v>440</v>
      </c>
      <c r="B511" t="s">
        <v>1507</v>
      </c>
    </row>
    <row r="512" spans="1:2" ht="12.75">
      <c r="A512" s="173" t="s">
        <v>442</v>
      </c>
      <c r="B512" t="s">
        <v>1508</v>
      </c>
    </row>
    <row r="513" spans="1:2" ht="12.75">
      <c r="A513" s="173" t="s">
        <v>444</v>
      </c>
      <c r="B513" t="s">
        <v>1509</v>
      </c>
    </row>
    <row r="514" spans="1:2" ht="12.75">
      <c r="A514" s="173" t="s">
        <v>446</v>
      </c>
      <c r="B514" t="s">
        <v>447</v>
      </c>
    </row>
    <row r="515" spans="1:2" ht="12.75">
      <c r="A515" s="173" t="s">
        <v>1510</v>
      </c>
      <c r="B515" t="s">
        <v>1511</v>
      </c>
    </row>
    <row r="516" spans="1:2" ht="12.75">
      <c r="A516" s="173" t="s">
        <v>451</v>
      </c>
      <c r="B516" t="s">
        <v>1512</v>
      </c>
    </row>
    <row r="517" spans="1:2" ht="12.75">
      <c r="A517" s="173" t="s">
        <v>454</v>
      </c>
      <c r="B517" t="s">
        <v>1513</v>
      </c>
    </row>
    <row r="518" spans="1:2" ht="12.75">
      <c r="A518" s="173" t="s">
        <v>456</v>
      </c>
      <c r="B518" t="s">
        <v>1514</v>
      </c>
    </row>
    <row r="519" spans="1:2" ht="12.75">
      <c r="A519" s="173" t="s">
        <v>1515</v>
      </c>
      <c r="B519" t="s">
        <v>1516</v>
      </c>
    </row>
    <row r="520" spans="1:2" ht="12.75">
      <c r="A520" s="173" t="s">
        <v>1517</v>
      </c>
      <c r="B520" t="s">
        <v>1518</v>
      </c>
    </row>
    <row r="521" spans="1:2" ht="12.75">
      <c r="A521" s="173" t="s">
        <v>464</v>
      </c>
      <c r="B521" t="s">
        <v>1519</v>
      </c>
    </row>
    <row r="522" spans="1:2" ht="12.75">
      <c r="A522" s="173" t="s">
        <v>466</v>
      </c>
      <c r="B522" t="s">
        <v>467</v>
      </c>
    </row>
    <row r="523" spans="1:2" ht="12.75">
      <c r="A523" s="173" t="s">
        <v>469</v>
      </c>
      <c r="B523" t="s">
        <v>1520</v>
      </c>
    </row>
    <row r="524" spans="1:2" ht="12.75">
      <c r="A524" s="173" t="s">
        <v>470</v>
      </c>
      <c r="B524" t="s">
        <v>1521</v>
      </c>
    </row>
    <row r="525" spans="1:2" ht="12.75">
      <c r="A525" s="173" t="s">
        <v>473</v>
      </c>
      <c r="B525" t="s">
        <v>1522</v>
      </c>
    </row>
    <row r="526" spans="1:2" ht="12.75">
      <c r="A526" s="173" t="s">
        <v>1523</v>
      </c>
      <c r="B526" t="s">
        <v>1524</v>
      </c>
    </row>
    <row r="527" spans="1:2" ht="12.75">
      <c r="A527" s="173" t="s">
        <v>1525</v>
      </c>
      <c r="B527" t="s">
        <v>1526</v>
      </c>
    </row>
    <row r="528" spans="1:2" ht="12.75">
      <c r="A528" s="173" t="s">
        <v>1527</v>
      </c>
      <c r="B528" t="s">
        <v>1528</v>
      </c>
    </row>
    <row r="529" spans="1:2" ht="12.75">
      <c r="A529" s="173" t="s">
        <v>1529</v>
      </c>
      <c r="B529" t="s">
        <v>489</v>
      </c>
    </row>
    <row r="530" spans="1:2" ht="12.75">
      <c r="A530" s="173" t="s">
        <v>494</v>
      </c>
      <c r="B530" t="s">
        <v>495</v>
      </c>
    </row>
    <row r="531" spans="1:2" ht="12.75">
      <c r="A531" s="173" t="s">
        <v>1530</v>
      </c>
      <c r="B531" t="s">
        <v>499</v>
      </c>
    </row>
    <row r="532" spans="1:2" ht="12.75">
      <c r="A532" s="173" t="s">
        <v>500</v>
      </c>
      <c r="B532" t="s">
        <v>1531</v>
      </c>
    </row>
    <row r="533" spans="1:2" ht="12.75">
      <c r="A533" s="173" t="s">
        <v>1532</v>
      </c>
      <c r="B533" t="s">
        <v>1533</v>
      </c>
    </row>
    <row r="534" spans="1:2" ht="12.75">
      <c r="A534" s="173" t="s">
        <v>1534</v>
      </c>
      <c r="B534" t="s">
        <v>1535</v>
      </c>
    </row>
    <row r="535" spans="1:2" ht="12.75">
      <c r="A535" s="173" t="s">
        <v>1536</v>
      </c>
      <c r="B535" t="s">
        <v>1537</v>
      </c>
    </row>
    <row r="536" spans="1:2" ht="12.75">
      <c r="A536" s="173" t="s">
        <v>1538</v>
      </c>
      <c r="B536" t="s">
        <v>1539</v>
      </c>
    </row>
    <row r="537" spans="1:2" ht="12.75">
      <c r="A537" s="173" t="s">
        <v>1540</v>
      </c>
      <c r="B537" t="s">
        <v>1541</v>
      </c>
    </row>
    <row r="538" spans="1:2" ht="12.75">
      <c r="A538" s="173" t="s">
        <v>1542</v>
      </c>
      <c r="B538" t="s">
        <v>1543</v>
      </c>
    </row>
    <row r="539" spans="1:2" ht="12.75">
      <c r="A539" s="173" t="s">
        <v>1544</v>
      </c>
      <c r="B539" t="s">
        <v>1545</v>
      </c>
    </row>
    <row r="540" spans="1:2" ht="12.75">
      <c r="A540" s="173" t="s">
        <v>1546</v>
      </c>
      <c r="B540" t="s">
        <v>1547</v>
      </c>
    </row>
    <row r="541" spans="1:2" ht="12.75">
      <c r="A541" s="173" t="s">
        <v>1548</v>
      </c>
      <c r="B541" t="s">
        <v>1549</v>
      </c>
    </row>
    <row r="542" spans="1:2" ht="12.75">
      <c r="A542" s="173" t="s">
        <v>1550</v>
      </c>
      <c r="B542" t="s">
        <v>1551</v>
      </c>
    </row>
    <row r="543" spans="1:2" ht="12.75">
      <c r="A543" s="173" t="s">
        <v>1552</v>
      </c>
      <c r="B543" t="s">
        <v>1553</v>
      </c>
    </row>
    <row r="544" spans="1:2" ht="12.75">
      <c r="A544" s="173" t="s">
        <v>1554</v>
      </c>
      <c r="B544" t="s">
        <v>1555</v>
      </c>
    </row>
    <row r="545" spans="1:2" ht="12.75">
      <c r="A545" s="173" t="s">
        <v>1556</v>
      </c>
      <c r="B545" t="s">
        <v>1557</v>
      </c>
    </row>
    <row r="546" spans="1:2" ht="12.75">
      <c r="A546" s="173" t="s">
        <v>1558</v>
      </c>
      <c r="B546" t="s">
        <v>1559</v>
      </c>
    </row>
    <row r="547" spans="1:2" ht="12.75">
      <c r="A547" s="173" t="s">
        <v>1560</v>
      </c>
      <c r="B547" t="s">
        <v>1561</v>
      </c>
    </row>
    <row r="548" spans="1:2" ht="12.75">
      <c r="A548" s="173" t="s">
        <v>1562</v>
      </c>
      <c r="B548" t="s">
        <v>1563</v>
      </c>
    </row>
    <row r="549" spans="1:2" ht="12.75">
      <c r="A549" s="173" t="s">
        <v>1564</v>
      </c>
      <c r="B549" t="s">
        <v>1565</v>
      </c>
    </row>
    <row r="550" spans="1:2" ht="12.75">
      <c r="A550" s="173" t="s">
        <v>1566</v>
      </c>
      <c r="B550" t="s">
        <v>1567</v>
      </c>
    </row>
    <row r="551" spans="1:2" ht="12.75">
      <c r="A551" s="173" t="s">
        <v>1568</v>
      </c>
      <c r="B551" t="s">
        <v>1569</v>
      </c>
    </row>
    <row r="552" spans="1:2" ht="12.75">
      <c r="A552" s="173" t="s">
        <v>1570</v>
      </c>
      <c r="B552" t="s">
        <v>1571</v>
      </c>
    </row>
    <row r="553" spans="1:2" ht="12.75">
      <c r="A553" s="173" t="s">
        <v>1572</v>
      </c>
      <c r="B553" t="s">
        <v>1573</v>
      </c>
    </row>
    <row r="554" spans="1:2" ht="12.75">
      <c r="A554" s="173" t="s">
        <v>1574</v>
      </c>
      <c r="B554" t="s">
        <v>1575</v>
      </c>
    </row>
    <row r="555" spans="1:2" ht="12.75">
      <c r="A555" s="173" t="s">
        <v>1576</v>
      </c>
      <c r="B555" t="s">
        <v>1577</v>
      </c>
    </row>
    <row r="556" spans="1:2" ht="12.75">
      <c r="A556" s="173" t="s">
        <v>1578</v>
      </c>
      <c r="B556" t="s">
        <v>1579</v>
      </c>
    </row>
    <row r="557" spans="1:2" ht="12.75">
      <c r="A557" s="173" t="s">
        <v>1580</v>
      </c>
      <c r="B557" t="s">
        <v>1581</v>
      </c>
    </row>
    <row r="558" spans="1:2" ht="12.75">
      <c r="A558" s="173" t="s">
        <v>1582</v>
      </c>
      <c r="B558" t="s">
        <v>1583</v>
      </c>
    </row>
    <row r="559" spans="1:2" ht="12.75">
      <c r="A559" s="173" t="s">
        <v>1584</v>
      </c>
      <c r="B559" t="s">
        <v>1585</v>
      </c>
    </row>
    <row r="560" spans="1:2" ht="12.75">
      <c r="A560" s="173" t="s">
        <v>1586</v>
      </c>
      <c r="B560" t="s">
        <v>1587</v>
      </c>
    </row>
    <row r="561" spans="1:2" ht="12.75">
      <c r="A561" s="173" t="s">
        <v>1588</v>
      </c>
      <c r="B561" t="s">
        <v>1589</v>
      </c>
    </row>
    <row r="562" spans="1:2" ht="12.75">
      <c r="A562" s="173" t="s">
        <v>1590</v>
      </c>
      <c r="B562" t="s">
        <v>1591</v>
      </c>
    </row>
    <row r="563" spans="1:2" ht="12.75">
      <c r="A563" s="173" t="s">
        <v>1592</v>
      </c>
      <c r="B563" t="s">
        <v>1593</v>
      </c>
    </row>
    <row r="564" spans="1:2" ht="12.75">
      <c r="A564" s="173" t="s">
        <v>1594</v>
      </c>
      <c r="B564" t="s">
        <v>1595</v>
      </c>
    </row>
    <row r="565" spans="1:2" ht="12.75">
      <c r="A565" s="173" t="s">
        <v>1596</v>
      </c>
      <c r="B565" t="s">
        <v>1597</v>
      </c>
    </row>
    <row r="566" spans="1:2" ht="12.75">
      <c r="A566" s="173" t="s">
        <v>1598</v>
      </c>
      <c r="B566" t="s">
        <v>1599</v>
      </c>
    </row>
    <row r="567" spans="1:2" ht="12.75">
      <c r="A567" s="173" t="s">
        <v>1600</v>
      </c>
      <c r="B567" t="s">
        <v>1601</v>
      </c>
    </row>
    <row r="568" spans="1:2" ht="12.75">
      <c r="A568" s="173" t="s">
        <v>1602</v>
      </c>
      <c r="B568" t="s">
        <v>1603</v>
      </c>
    </row>
    <row r="569" spans="1:2" ht="12.75">
      <c r="A569" s="173" t="s">
        <v>1604</v>
      </c>
      <c r="B569" t="s">
        <v>1605</v>
      </c>
    </row>
    <row r="570" spans="1:2" ht="12.75">
      <c r="A570" s="173" t="s">
        <v>1606</v>
      </c>
      <c r="B570" t="s">
        <v>1607</v>
      </c>
    </row>
    <row r="571" spans="1:2" ht="12.75">
      <c r="A571" s="173" t="s">
        <v>1608</v>
      </c>
      <c r="B571" t="s">
        <v>1609</v>
      </c>
    </row>
    <row r="572" spans="1:2" ht="12.75">
      <c r="A572" s="173" t="s">
        <v>1610</v>
      </c>
      <c r="B572" t="s">
        <v>1611</v>
      </c>
    </row>
    <row r="573" spans="1:2" ht="12.75">
      <c r="A573" s="173" t="s">
        <v>1612</v>
      </c>
      <c r="B573" t="s">
        <v>1613</v>
      </c>
    </row>
    <row r="574" spans="1:2" ht="12.75">
      <c r="A574" s="173" t="s">
        <v>1614</v>
      </c>
      <c r="B574" t="s">
        <v>1615</v>
      </c>
    </row>
    <row r="575" spans="1:2" ht="12.75">
      <c r="A575" s="173" t="s">
        <v>1616</v>
      </c>
      <c r="B575" t="s">
        <v>1617</v>
      </c>
    </row>
    <row r="576" spans="1:2" ht="12.75">
      <c r="A576" s="173" t="s">
        <v>1618</v>
      </c>
      <c r="B576" t="s">
        <v>1619</v>
      </c>
    </row>
    <row r="577" spans="1:2" ht="12.75">
      <c r="A577" s="173" t="s">
        <v>1620</v>
      </c>
      <c r="B577" t="s">
        <v>1621</v>
      </c>
    </row>
    <row r="578" spans="1:2" ht="12.75">
      <c r="A578" s="173" t="s">
        <v>1622</v>
      </c>
      <c r="B578" t="s">
        <v>1623</v>
      </c>
    </row>
    <row r="579" spans="1:2" ht="12.75">
      <c r="A579" s="173" t="s">
        <v>1624</v>
      </c>
      <c r="B579" t="s">
        <v>1625</v>
      </c>
    </row>
    <row r="580" spans="1:2" ht="12.75">
      <c r="A580" s="173" t="s">
        <v>1626</v>
      </c>
      <c r="B580" t="s">
        <v>1627</v>
      </c>
    </row>
    <row r="581" spans="1:2" ht="12.75">
      <c r="A581" s="173" t="s">
        <v>1628</v>
      </c>
      <c r="B581" t="s">
        <v>1629</v>
      </c>
    </row>
    <row r="582" spans="1:2" ht="12.75">
      <c r="A582" s="173" t="s">
        <v>1630</v>
      </c>
      <c r="B582" t="s">
        <v>1631</v>
      </c>
    </row>
    <row r="583" spans="1:2" ht="12.75">
      <c r="A583" s="173" t="s">
        <v>1632</v>
      </c>
      <c r="B583" t="s">
        <v>1633</v>
      </c>
    </row>
    <row r="584" spans="1:2" ht="12.75">
      <c r="A584" s="173" t="s">
        <v>1634</v>
      </c>
      <c r="B584" t="s">
        <v>1635</v>
      </c>
    </row>
    <row r="585" spans="1:2" ht="12.75">
      <c r="A585" s="173" t="s">
        <v>1636</v>
      </c>
      <c r="B585" t="s">
        <v>1637</v>
      </c>
    </row>
    <row r="586" spans="1:2" ht="12.75">
      <c r="A586" s="173" t="s">
        <v>1638</v>
      </c>
      <c r="B586" t="s">
        <v>1639</v>
      </c>
    </row>
    <row r="587" spans="1:2" ht="12.75">
      <c r="A587" s="173" t="s">
        <v>1640</v>
      </c>
      <c r="B587" t="s">
        <v>1641</v>
      </c>
    </row>
    <row r="588" spans="1:2" ht="12.75">
      <c r="A588" s="173" t="s">
        <v>1642</v>
      </c>
      <c r="B588" t="s">
        <v>1643</v>
      </c>
    </row>
    <row r="589" spans="1:2" ht="12.75">
      <c r="A589" s="173" t="s">
        <v>1644</v>
      </c>
      <c r="B589" t="s">
        <v>1645</v>
      </c>
    </row>
    <row r="590" spans="1:2" ht="12.75">
      <c r="A590" s="173" t="s">
        <v>1646</v>
      </c>
      <c r="B590" t="s">
        <v>1647</v>
      </c>
    </row>
    <row r="591" spans="1:2" ht="12.75">
      <c r="A591" s="173" t="s">
        <v>1648</v>
      </c>
      <c r="B591" t="s">
        <v>1649</v>
      </c>
    </row>
    <row r="592" spans="1:2" ht="12.75">
      <c r="A592" s="173" t="s">
        <v>1650</v>
      </c>
      <c r="B592" t="s">
        <v>1651</v>
      </c>
    </row>
    <row r="593" spans="1:2" ht="12.75">
      <c r="A593" s="173" t="s">
        <v>1652</v>
      </c>
      <c r="B593" t="s">
        <v>1653</v>
      </c>
    </row>
    <row r="594" spans="1:2" ht="12.75">
      <c r="A594" s="173" t="s">
        <v>1654</v>
      </c>
      <c r="B594" t="s">
        <v>1655</v>
      </c>
    </row>
    <row r="595" spans="1:2" ht="12.75">
      <c r="A595" s="173" t="s">
        <v>1656</v>
      </c>
      <c r="B595" t="s">
        <v>1657</v>
      </c>
    </row>
    <row r="596" spans="1:2" ht="12.75">
      <c r="A596" s="173" t="s">
        <v>1658</v>
      </c>
      <c r="B596" t="s">
        <v>1659</v>
      </c>
    </row>
    <row r="597" spans="1:2" ht="12.75">
      <c r="A597" s="173" t="s">
        <v>1660</v>
      </c>
      <c r="B597" t="s">
        <v>1661</v>
      </c>
    </row>
    <row r="598" spans="1:2" ht="12.75">
      <c r="A598" s="70"/>
      <c r="B598" s="70"/>
    </row>
  </sheetData>
  <sheetProtection/>
  <mergeCells count="3">
    <mergeCell ref="A1:B1"/>
    <mergeCell ref="A4:B4"/>
    <mergeCell ref="A133:B133"/>
  </mergeCells>
  <printOptions/>
  <pageMargins left="0.46" right="0.36" top="0.71" bottom="0.52" header="0.29" footer="0.16"/>
  <pageSetup horizontalDpi="300" verticalDpi="300" orientation="portrait" paperSize="9" r:id="rId1"/>
  <headerFooter alignWithMargins="0">
    <oddHeader>&amp;LCataract National Audit Dataset v2.5 (Appendix 2- OPCS 4.3 Codes)</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NHSIA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Brough</dc:creator>
  <cp:keywords/>
  <dc:description>Document developed further by John Sparrow CfH NCL for Ophthalmology</dc:description>
  <cp:lastModifiedBy>Martina Olaitan</cp:lastModifiedBy>
  <cp:lastPrinted>2011-03-02T14:24:23Z</cp:lastPrinted>
  <dcterms:created xsi:type="dcterms:W3CDTF">2005-11-23T09:38:09Z</dcterms:created>
  <dcterms:modified xsi:type="dcterms:W3CDTF">2017-08-08T09:26:39Z</dcterms:modified>
  <cp:category/>
  <cp:version/>
  <cp:contentType/>
  <cp:contentStatus/>
</cp:coreProperties>
</file>